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codeName="ThisWorkbook"/>
  <xr:revisionPtr revIDLastSave="0" documentId="13_ncr:1_{896A824A-06C2-4E37-9B4C-FB4479581963}" xr6:coauthVersionLast="47" xr6:coauthVersionMax="47" xr10:uidLastSave="{00000000-0000-0000-0000-000000000000}"/>
  <bookViews>
    <workbookView xWindow="-120" yWindow="-120" windowWidth="38640" windowHeight="21390" xr2:uid="{00000000-000D-0000-FFFF-FFFF00000000}"/>
  </bookViews>
  <sheets>
    <sheet name="Cover page" sheetId="36" r:id="rId1"/>
    <sheet name="README" sheetId="35" r:id="rId2"/>
    <sheet name="Data notes" sheetId="34" r:id="rId3"/>
    <sheet name="Contents" sheetId="1" r:id="rId4"/>
    <sheet name="Table 1" sheetId="2" r:id="rId5"/>
    <sheet name="Table 2" sheetId="3" r:id="rId6"/>
    <sheet name="Table 3" sheetId="4" r:id="rId7"/>
    <sheet name="Table 4" sheetId="5" r:id="rId8"/>
    <sheet name="Table 5" sheetId="6" r:id="rId9"/>
    <sheet name="Table 6" sheetId="7" r:id="rId10"/>
    <sheet name="Table 7" sheetId="8" r:id="rId11"/>
    <sheet name="Table 8" sheetId="9" r:id="rId12"/>
    <sheet name="Table 9" sheetId="10" r:id="rId13"/>
    <sheet name="Table 10" sheetId="11" r:id="rId14"/>
    <sheet name="Table 11" sheetId="12" r:id="rId15"/>
    <sheet name="Table 12" sheetId="13" r:id="rId16"/>
    <sheet name="Table 13" sheetId="14" r:id="rId17"/>
    <sheet name="Table 14" sheetId="15" r:id="rId18"/>
    <sheet name="Table 15" sheetId="16" r:id="rId19"/>
    <sheet name="Table 16" sheetId="17" r:id="rId20"/>
    <sheet name="Table 17" sheetId="18" r:id="rId21"/>
    <sheet name="Table 18" sheetId="19" r:id="rId22"/>
    <sheet name="Table 19" sheetId="20" r:id="rId23"/>
    <sheet name="Table 20" sheetId="21" r:id="rId24"/>
    <sheet name="Table 21" sheetId="22" r:id="rId25"/>
    <sheet name="Table 22" sheetId="23" r:id="rId26"/>
    <sheet name="Table 23" sheetId="24" r:id="rId27"/>
    <sheet name="Table 24" sheetId="25" r:id="rId28"/>
    <sheet name="Table 25" sheetId="26" r:id="rId29"/>
    <sheet name="Table 26" sheetId="27" r:id="rId30"/>
    <sheet name="Table 27" sheetId="28" r:id="rId31"/>
    <sheet name="Table 28" sheetId="29" r:id="rId32"/>
    <sheet name="Table 29" sheetId="30" r:id="rId33"/>
    <sheet name="Table 30" sheetId="31" r:id="rId34"/>
    <sheet name="Table 31" sheetId="32" r:id="rId35"/>
    <sheet name="Table 32" sheetId="33" r:id="rId36"/>
  </sheets>
  <definedNames>
    <definedName name="_xlnm.Print_Area" localSheetId="0">'Cover page'!$1:$40</definedName>
    <definedName name="_xlnm.Print_Area" localSheetId="1">README!$B$1:$B$14</definedName>
    <definedName name="Z_50689045_FB93_4550_8EFB_64D3B7A84EFB_.wvu.Cols" localSheetId="0" hidden="1">'Cover page'!$B:$XFD</definedName>
    <definedName name="Z_50689045_FB93_4550_8EFB_64D3B7A84EFB_.wvu.Rows" localSheetId="0" hidden="1">'Cover page'!$41:$1048576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3" l="1"/>
  <c r="A1" i="32"/>
  <c r="A1" i="31"/>
  <c r="A1" i="30"/>
  <c r="A1" i="29"/>
  <c r="A1" i="28"/>
  <c r="A1" i="27"/>
  <c r="A1" i="26"/>
  <c r="A1" i="25"/>
  <c r="A1" i="24"/>
  <c r="A1" i="23"/>
  <c r="A1" i="22"/>
  <c r="A1" i="21"/>
  <c r="A1" i="20"/>
  <c r="A1" i="19"/>
  <c r="A1" i="18"/>
  <c r="A1" i="17"/>
  <c r="A1" i="16"/>
  <c r="A1" i="15"/>
  <c r="A1" i="14"/>
  <c r="A1" i="13"/>
  <c r="A1" i="12"/>
  <c r="A1" i="11"/>
  <c r="A1" i="10"/>
  <c r="A1" i="9"/>
  <c r="A1" i="8"/>
  <c r="A1" i="7"/>
  <c r="A1" i="6"/>
  <c r="A1" i="5"/>
  <c r="A1" i="4"/>
  <c r="A1" i="3"/>
  <c r="A1" i="2"/>
  <c r="A40" i="1"/>
  <c r="A39" i="1"/>
  <c r="A38" i="1"/>
  <c r="A37" i="1"/>
  <c r="A36" i="1"/>
  <c r="A33" i="1"/>
  <c r="A32" i="1"/>
  <c r="A31" i="1"/>
  <c r="A30" i="1"/>
  <c r="A29" i="1"/>
  <c r="A28" i="1"/>
  <c r="A27" i="1"/>
  <c r="A26" i="1"/>
  <c r="A25" i="1"/>
  <c r="A24" i="1"/>
  <c r="A23" i="1"/>
  <c r="A22" i="1"/>
  <c r="A21" i="1"/>
  <c r="A18" i="1"/>
  <c r="A17" i="1"/>
  <c r="A16" i="1"/>
  <c r="A15" i="1"/>
  <c r="A14" i="1"/>
  <c r="A13" i="1"/>
  <c r="A12" i="1"/>
  <c r="A11" i="1"/>
  <c r="A10" i="1"/>
  <c r="A9" i="1"/>
  <c r="A8" i="1"/>
  <c r="A7" i="1"/>
  <c r="A6" i="1"/>
  <c r="A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tc={4087D8F5-F7D0-4E47-8485-3B47D2CFDAAD}</author>
  </authors>
  <commentList>
    <comment ref="B21" authorId="0" shapeId="0" xr:uid="{4087D8F5-F7D0-4E47-8485-3B47D2CFDAAD}">
      <text>
        <t>[Threaded comment]
Your version of Excel allows you to read this threaded comment; however, any edits to it will get removed if the file is opened in a newer version of Excel. Learn more: https://go.microsoft.com/fwlink/?linkid=870924
Comment:
    I have adjusted the wording here.</t>
      </text>
    </comment>
  </commentList>
</comments>
</file>

<file path=xl/sharedStrings.xml><?xml version="1.0" encoding="utf-8"?>
<sst xmlns="http://schemas.openxmlformats.org/spreadsheetml/2006/main" count="3816" uniqueCount="279">
  <si>
    <t>Contents</t>
  </si>
  <si>
    <t>Police</t>
  </si>
  <si>
    <t>Offenders proceeded against by police - illicit drug offence type by gender and Indigenous status (number)</t>
  </si>
  <si>
    <t>Table 1. Offenders proceeded against by police - illicit drug offence type by gender and Indigenous status (number)</t>
  </si>
  <si>
    <t>2012–13</t>
  </si>
  <si>
    <t>2013–14</t>
  </si>
  <si>
    <t>2014–15</t>
  </si>
  <si>
    <t>2015–16</t>
  </si>
  <si>
    <t>2016–17</t>
  </si>
  <si>
    <t>2017–18</t>
  </si>
  <si>
    <t>2018–19</t>
  </si>
  <si>
    <t>2019–20</t>
  </si>
  <si>
    <t>2020–21</t>
  </si>
  <si>
    <t>— number —</t>
  </si>
  <si>
    <t>Aboriginal and Torres Strait Islander Female</t>
  </si>
  <si>
    <t>Minor illicit drug offence</t>
  </si>
  <si>
    <t>Other illicit drug offence</t>
  </si>
  <si>
    <t>Serious illicit drug offence</t>
  </si>
  <si>
    <t>Non-Indigenous Female</t>
  </si>
  <si>
    <t>Aboriginal and Torres Strait Islander Male</t>
  </si>
  <si>
    <t>Non-Indigenous Male</t>
  </si>
  <si>
    <t>Total</t>
  </si>
  <si>
    <t>Notes:</t>
  </si>
  <si>
    <t>Overall offender counts for each demographic group represent the number of unique offenders proceeded against by police each year for an illicit drug offence. An offender is only counted once during a financial year irrespective of how many times they were proceeded against in that year for an illicit drug offence.</t>
  </si>
  <si>
    <t>Offender counts by illicit drug offence type represent the number of unique offenders proceeded against by police each year for each illicit drug offence type.</t>
  </si>
  <si>
    <t>If an offender was proceeded against for multiple offence types, they would be counted as an offender against each offence type, therefore, summing by offence type will not sum to the demographic totals.</t>
  </si>
  <si>
    <t>The total includes offenders whose gender and/or Indigenous status were not known.</t>
  </si>
  <si>
    <t>Offenders proceeded against by police - illicit drug offence type by gender and Indigenous status (rate)</t>
  </si>
  <si>
    <t>Table 2. Offenders proceeded against by police - illicit drug offence type by gender and Indigenous status (rate)</t>
  </si>
  <si>
    <t>— rate —</t>
  </si>
  <si>
    <t>Counts were converted to rates per 100,000 persons aged 18 years and over for the demographic group of interest.</t>
  </si>
  <si>
    <t>Offences proceeded against by police - illicit drug offence type by gender and Indigenous status (number)</t>
  </si>
  <si>
    <t>Table 3. Offences proceeded against by police - illicit drug offence type by gender and Indigenous status (number)</t>
  </si>
  <si>
    <t>Offence counts represent the number of criminal acts that offenders are proceeded against for by police each year for each illicit drug offence type.</t>
  </si>
  <si>
    <t>The total includes offenders whose gender and/or Indigenous status were not known. Summing by demographic groups will therefore not sum to the overall totals.</t>
  </si>
  <si>
    <t>Offences proceeded against by police - illicit drug offence type by gender and Indigenous status (rate)</t>
  </si>
  <si>
    <t>Table 4. Offences proceeded against by police - illicit drug offence type by gender and Indigenous status (rate)</t>
  </si>
  <si>
    <t>Offences proceeded against by police per offender - illicit drug offence type by gender and Indigenous status (mean)</t>
  </si>
  <si>
    <t>Table 5. Offences proceeded against by police per offender - illicit drug offence type by gender and Indigenous status (mean)</t>
  </si>
  <si>
    <t>— mean —</t>
  </si>
  <si>
    <t>Offences proceeded against by police per offender represent the total number of illicit drug offences each unique offender was proceeded against for in a financial year, overall and for each illicit drug offence type.</t>
  </si>
  <si>
    <t>Offences proceeded against by police per offender - illicit drug offence type by gender and Indigenous status (standard deviation)</t>
  </si>
  <si>
    <t>Table 6. Offences proceeded against by police per offender - illicit drug offence type by gender and Indigenous status (standard deviation)</t>
  </si>
  <si>
    <t>— standard deviation —</t>
  </si>
  <si>
    <t>Police proceedings, by most serious offence - illicit drug offence type by gender and Indigenous status (number)</t>
  </si>
  <si>
    <t>Table 7. Police proceedings, by most serious offence - illicit drug offence type by gender and Indigenous status (number)</t>
  </si>
  <si>
    <t>Police proceedings represent the number of police contact events for offenders each year, where an illicit drug offence was the most serious offence. Offences actioned on the same day, for the same offender, from the same incident are considered to be a single police proceeding.</t>
  </si>
  <si>
    <t>Where more than one offence was actioned as part of a police proceeding, the most serious offence was selected. This was based on the offence with the highest severity ranking according to the National Offence Index.</t>
  </si>
  <si>
    <t>Police proceedings, by most serious offence - illicit drug offence type by gender and Indigenous status (rate)</t>
  </si>
  <si>
    <t>Table 8. Police proceedings, by most serious offence - illicit drug offence type by gender and Indigenous status (rate)</t>
  </si>
  <si>
    <t>Police proceedings, by most serious offence and type of police action - illicit drug offence type by gender and Indigenous status (number)</t>
  </si>
  <si>
    <t>Table 9. Police proceedings, by most serious offence and type of police action - illicit drug offence type by gender and Indigenous status (number)</t>
  </si>
  <si>
    <t>Court action</t>
  </si>
  <si>
    <t>Non-court action</t>
  </si>
  <si>
    <t>Diversion</t>
  </si>
  <si>
    <t>Other</t>
  </si>
  <si>
    <t>Cells with small counts have been confidentialised and shaded grey. Counts between 1 and 3 have been perturbed by assigning them a value of 2, regardless of the true value of the count.</t>
  </si>
  <si>
    <t>Police proceedings, by most serious offence and type of police action - illicit drug offence type by gender and Indigenous status (rate)</t>
  </si>
  <si>
    <t>Table 10. Police proceedings, by most serious offence and type of police action - illicit drug offence type by gender and Indigenous status (rate)</t>
  </si>
  <si>
    <t>Prevalence of prior contact for minor illicit drug offenders proceeded against by police, by type of prior offence and police action - by gender and Indigenous status (number)</t>
  </si>
  <si>
    <t>Table 11. Prevalence of prior contact for minor illicit drug offenders proceeded against by police, by type of prior offence and police action - by gender and Indigenous status (number)</t>
  </si>
  <si>
    <t>Priors</t>
  </si>
  <si>
    <t>No priors</t>
  </si>
  <si>
    <t>Any offence</t>
  </si>
  <si>
    <t>Minor illicit drug offences</t>
  </si>
  <si>
    <t>Only minor illicit drug offences</t>
  </si>
  <si>
    <t>Personal offences</t>
  </si>
  <si>
    <t>Serious illicit drug offences</t>
  </si>
  <si>
    <t>Prior contact was conceptualised as the presence of a prior police proceeding occurring in the four years prior to an offender’s reference contact. The reference contact for an offender was their last contact with police for a minor illicit drug offence in the reference year.</t>
  </si>
  <si>
    <t>Prevalence of prior contact for minor illicit drug offenders proceeded against by police, by type of prior offence and police action - by gender and Indigenous status (percentage)</t>
  </si>
  <si>
    <t>Table 12. Prevalence of prior contact for minor illicit drug offenders proceeded against by police, by type of prior offence and police action - by gender and Indigenous status (percentage)</t>
  </si>
  <si>
    <t>— percentage —</t>
  </si>
  <si>
    <t>Frequency of prior contact for minor illicit drug offenders proceeded against by police, by type of prior offence and police action - by gender and Indigenous status (mean)</t>
  </si>
  <si>
    <t>Table 13. Frequency of prior contact for minor illicit drug offenders proceeded against by police, by type of prior offence and police action - by gender and Indigenous status (mean)</t>
  </si>
  <si>
    <t>-</t>
  </si>
  <si>
    <t>Frequency of prior contact was measured by calculating the average number of prior contacts for those with prior contact.</t>
  </si>
  <si>
    <t>Mean values based on small counts (≤3) have been suppressed.</t>
  </si>
  <si>
    <t>Frequency of prior contact for minor illicit drug offenders proceeded against by police, by type of prior offence and police action - by gender and Indigenous status (standard deviation)</t>
  </si>
  <si>
    <t>Table 14. Frequency of prior contact for minor illicit drug offenders proceeded against by police, by type of prior offence and police action - by gender and Indigenous status (standard deviation)</t>
  </si>
  <si>
    <t>Standard deviation values based on small counts (≤3) have been suppressed.</t>
  </si>
  <si>
    <t>Courts</t>
  </si>
  <si>
    <t>Finalised court appearances, by most serious offence - illicit drug offence type by gender and Indigenous status (number)</t>
  </si>
  <si>
    <t>Table 15. Finalised court appearances, by most serious offence - illicit drug offence type by gender and Indigenous status (number)</t>
  </si>
  <si>
    <t>Finalised court appearances represent the number of court contact events for offenders each year, where an illicit drug offence was the most serious offence. Charges finalised on the same day and in the same location are considered a single finalised court appearance for an offender.</t>
  </si>
  <si>
    <t>Where more than one offence was finalised in a court appearance, the most serious offence was selected. This was based on the offence with the most serious outcome. Where more than one offence had the same outcome, the offence with the highest severity ranking according to the National Offence Index was selected.</t>
  </si>
  <si>
    <t>Finalised court appearances, by most serious offence - illicit drug offence type by gender and Indigenous status (rate)</t>
  </si>
  <si>
    <t>Table 16. Finalised court appearances, by most serious offence - illicit drug offence type by gender and Indigenous status (rate)</t>
  </si>
  <si>
    <t>Finalised court appearances, by most serious offence and court outcome - illicit drug offence type by gender and Indigenous status (number)</t>
  </si>
  <si>
    <t>Table 17. Finalised court appearances, by most serious offence and court outcome - illicit drug offence type by gender and Indigenous status (number)</t>
  </si>
  <si>
    <t>Community-based sentence</t>
  </si>
  <si>
    <t>Exit</t>
  </si>
  <si>
    <t>Fine/recognisance type order</t>
  </si>
  <si>
    <t>Prison-based sentence</t>
  </si>
  <si>
    <t>Finalised court appearances, by most serious offence and court outcome - illicit drug offence type by gender and Indigenous status (rate)</t>
  </si>
  <si>
    <t>Table 18. Finalised court appearances, by most serious offence and court outcome - illicit drug offence type by gender and Indigenous status (rate)</t>
  </si>
  <si>
    <t>Charges per finalised court appearance, by most serious offence and court outcome - illicit drug offence type by gender and Indigenous status (mean)</t>
  </si>
  <si>
    <t>Table 19. Charges per finalised court appearance, by most serious offence and court outcome - illicit drug offence type by gender and Indigenous status (mean)</t>
  </si>
  <si>
    <t>Charges per finalised court appearance represent the total number of charges that were finalised within a court appearance for an offender, where an illicit drug offence was the most serious offence. Charges finalised on the same day and in the same location are considered a single finalised court appearance for an offender.</t>
  </si>
  <si>
    <t>Charges per finalised court appearance, by most serious offence and court outcome - illicit drug offence type by gender and Indigenous status (standard deviation)</t>
  </si>
  <si>
    <t>Table 20. Charges per finalised court appearance, by most serious offence and court outcome - illicit drug offence type by gender and Indigenous status (standard deviation)</t>
  </si>
  <si>
    <t>Sentence length (in days), by most serious offence and court outcome - illicit drug offence type by gender and Indigenous status (mean)</t>
  </si>
  <si>
    <t>Table 21. Sentence length (in days), by most serious offence and court outcome - illicit drug offence type by gender and Indigenous status (mean)</t>
  </si>
  <si>
    <t>Sentence lengths were calculated for finalised court appearances where an illicit drug offence was the most serious offence and resulted in a community-based or prison-based sentence. Charges finalised on the same day and in the same location are considered a single finalised court appearance for an offender.</t>
  </si>
  <si>
    <t>Sentence length (in days), by most serious offence and court outcome - illicit drug offence type by gender and Indigenous status (standard deviation)</t>
  </si>
  <si>
    <t>Table 22. Sentence length (in days), by most serious offence and court outcome - illicit drug offence type by gender and Indigenous status (standard deviation)</t>
  </si>
  <si>
    <t>Sentence length (in days), by most serious offence and court outcome - illicit drug offence type by gender and Indigenous status (median)</t>
  </si>
  <si>
    <t>Table 23. Sentence length (in days), by most serious offence and court outcome - illicit drug offence type by gender and Indigenous status (median)</t>
  </si>
  <si>
    <t>— median —</t>
  </si>
  <si>
    <t>Median values based on small counts (≤3) have been suppressed.</t>
  </si>
  <si>
    <t>Prevalence of prior contact for minor illicit drug offenders with finalised court appearances, by type of prior offence and court outcome - by gender and Indigenous status (number)</t>
  </si>
  <si>
    <t>Table 24. Prevalence of prior contact for minor illicit drug offenders with finalised court appearances, by type of prior offence and court outcome - by gender and Indigenous status (number)</t>
  </si>
  <si>
    <t>Fine/recognisance</t>
  </si>
  <si>
    <t>Prior contact was conceptualised as the presence of a prior finalised court appearance occurring in the four years prior to an offender’s reference contact. The reference contact for an offender was their last contact with courts for a minor illicit drug offence in the reference year.</t>
  </si>
  <si>
    <t>Prevalence of prior contact for minor illicit drug offenders with finalised court appearances, by type of prior offence and court outcome - by gender and Indigenous status (percentage)</t>
  </si>
  <si>
    <t>Table 25. Prevalence of prior contact for minor illicit drug offenders with finalised court appearances, by type of prior offence and court outcome - by gender and Indigenous status (percentage)</t>
  </si>
  <si>
    <t>Frequency of prior contact for minor illicit drug offenders with finalised court appearances, by type of prior offence and court outcome - by gender and Indigenous status (mean)</t>
  </si>
  <si>
    <t>Table 26. Frequency of prior contact for minor illicit drug offenders with finalised court appearances, by type of prior offence and court outcome - by gender and Indigenous status (mean)</t>
  </si>
  <si>
    <t>Frequency of prior contact for minor illicit drug offenders with finalised court appearances, by type of prior offence and court outcome - by gender and Indigenous status (standard deviation)</t>
  </si>
  <si>
    <t>Table 27. Frequency of prior contact for minor illicit drug offenders with finalised court appearances, by type of prior offence and court outcome - by gender and Indigenous status (standard deviation)</t>
  </si>
  <si>
    <t>Corrections</t>
  </si>
  <si>
    <t>Admissions to corrections, by most serious offence and corrections type - illicit drug offence type by gender and Indigenous status (number)</t>
  </si>
  <si>
    <t>Table 28. Admissions to corrections, by most serious offence and corrections type - illicit drug offence type by gender and Indigenous status (number)</t>
  </si>
  <si>
    <t>Community-based corrections</t>
  </si>
  <si>
    <t>Custodial corrections (remand)</t>
  </si>
  <si>
    <t>Custodial corrections (sentenced)</t>
  </si>
  <si>
    <t>Admissions to corrections represent the number of corrections contact events for offenders each year, where an illicit drug offence was the most serious offence, including admissions to custody (either to remand or sentenced custody) or the commencement of a community-based corrections order.</t>
  </si>
  <si>
    <t>Where more than one offence was associated with a stay in custody or a community-based corrections order, the most serious offence was selected.</t>
  </si>
  <si>
    <t>For admissions to remand, this was based on the offence with the highest severity ranking according to the National Offence Index across the period spent on remand.</t>
  </si>
  <si>
    <t>For admissions to sentenced custody, this was based on the offence with the longest sentence length across the period spent in sentenced custody.</t>
  </si>
  <si>
    <t>For order commencements, this was based on the offence with the highest severity ranking according to the National Offence Index at the commencement of the order.</t>
  </si>
  <si>
    <t>Admissions to corrections, by most serious offence and corrections type - illicit drug offence type by gender and Indigenous status (rate)</t>
  </si>
  <si>
    <t>Table 29. Admissions to corrections, by most serious offence and corrections type - illicit drug offence type by gender and Indigenous status (rate)</t>
  </si>
  <si>
    <t>Length of stay in corrections (in days), by most serious offence and corrections type - illicit drug offence type by gender and Indigenous status (mean)</t>
  </si>
  <si>
    <t>Table 30. Length of stay in corrections (in days), by most serious offence and corrections type - illicit drug offence type by gender and Indigenous status (mean)</t>
  </si>
  <si>
    <t>Lengths of stay in custodial corrections, or duration of orders for community-based corrections orders, were calculated for discharges from corrections where an illicit drug offence was the most serious offence.</t>
  </si>
  <si>
    <t>For discharges from remand, this was based on the offence with the highest severity ranking according to the National Offence Index across the period spent on remand.</t>
  </si>
  <si>
    <t>For discharges from sentenced custody, this was based on the offence with the longest sentence length across the period spent in sentenced custody.</t>
  </si>
  <si>
    <t>For order completions, this was based on the offence with the highest severity ranking according to the National Offence Index at the commencement of the order.</t>
  </si>
  <si>
    <t>Financial year was based on the year that the offender was discharged from custody or completed their corrections order (or had their order cancelled/terminated).</t>
  </si>
  <si>
    <t>Length of stay in corrections (in days), by most serious offence and corrections type - illicit drug offence type by gender and Indigenous status (standard deviation)</t>
  </si>
  <si>
    <t>Table 31. Length of stay in corrections (in days), by most serious offence and corrections type - illicit drug offence type by gender and Indigenous status (standard deviation)</t>
  </si>
  <si>
    <t>Length of stay in corrections (in days), by most serious offence and corrections type - illicit drug offence type by gender and Indigenous status (median)</t>
  </si>
  <si>
    <t>Table 32. Length of stay in corrections (in days), by most serious offence and corrections type - illicit drug offence type by gender and Indigenous status (median)</t>
  </si>
  <si>
    <r>
      <t xml:space="preserve">Source: Queensland Government Statistician’s Office, Queensland Treasury, </t>
    </r>
    <r>
      <rPr>
        <i/>
        <sz val="9"/>
        <color rgb="FF000000"/>
        <rFont val="Arial"/>
        <family val="2"/>
      </rPr>
      <t>Adult illicit drug offending and criminal justice outcomes in Queensland by gender and Indigenous status: 2012–13 to 2020–21, Crime research report supplementary tables</t>
    </r>
  </si>
  <si>
    <t>The information presented in this workbook may vary from data published elsewhere by QGSO and others, due to differences in the dates administrative data were extracted and frequency of revision, or in counting rules or statistical standards applied. Readers are therefore urged to exercise caution when making comparison between publications.</t>
  </si>
  <si>
    <t xml:space="preserve">All data were confidentialised to ensure the anonymity of individuals is protected where numbers are small and there is a reasonable likelihood that a person may be identified from the data published. </t>
  </si>
  <si>
    <t>This was done through perturbation of the data, such that counts between one and three were perturbed by assigning them a value of two, regardless of the true value of the count. Zero counts remained unaltered.</t>
  </si>
  <si>
    <t>Confidentialisation was applied to the most disaggregated version of the counts used for analysis (e.g. counts by year, gender, Indigenous status, offence type, and outcome). All calculations were then performed using these confidentialised values.</t>
  </si>
  <si>
    <t xml:space="preserve">This includes aggregation of counts into larger groupings, conversion of counts into rates, and calculations of central tendency (i.e. mean, standard deviation, and median). Measures of central tendency based on counts between one and three have been suppressed. </t>
  </si>
  <si>
    <t>Data notes</t>
  </si>
  <si>
    <t>Police, courts and corrections administrative data were used to understand illicit drug offence trends and criminal justice outcomes. These data were sourced from the Queensland Police Service, the Department of Justice and Attorney-General (DJAG) and Queensland Corrective Services (QCS) respectively.</t>
  </si>
  <si>
    <t>Estimated resident population (ERP) figures and the National Offence Index were sourced from the Australian Bureau of Statistics (ABS).</t>
  </si>
  <si>
    <r>
      <rPr>
        <b/>
        <sz val="10"/>
        <color theme="1"/>
        <rFont val="Arial"/>
        <family val="2"/>
      </rPr>
      <t>Police data</t>
    </r>
    <r>
      <rPr>
        <sz val="10"/>
        <color theme="1"/>
        <rFont val="Arial"/>
        <family val="2"/>
      </rPr>
      <t xml:space="preserve"> were derived from offence-based data recorded in the Queensland Police Records and Information Management Exchange system.</t>
    </r>
  </si>
  <si>
    <t>All counts were based on the date an offender had action taken against them, rather than when the offence occurred or was recorded by police. Police proceedings were further analysed by the type of police action to determine the outcomes of offenders after their contact with police.</t>
  </si>
  <si>
    <r>
      <rPr>
        <b/>
        <sz val="10"/>
        <color theme="1"/>
        <rFont val="Arial"/>
        <family val="2"/>
      </rPr>
      <t>Courts data</t>
    </r>
    <r>
      <rPr>
        <sz val="10"/>
        <color theme="1"/>
        <rFont val="Arial"/>
        <family val="2"/>
      </rPr>
      <t xml:space="preserve"> were extracted from the Queensland Courts Database (QCD), which is a database of finalised court appearances maintained by QGSO on behalf of DJAG.</t>
    </r>
  </si>
  <si>
    <r>
      <rPr>
        <b/>
        <sz val="10"/>
        <color theme="1"/>
        <rFont val="Arial"/>
        <family val="2"/>
      </rPr>
      <t>Corrections data</t>
    </r>
    <r>
      <rPr>
        <sz val="10"/>
        <color theme="1"/>
        <rFont val="Arial"/>
        <family val="2"/>
      </rPr>
      <t xml:space="preserve"> were derived from information recorded in QCS’ Integrated Offender Management System.</t>
    </r>
  </si>
  <si>
    <t>Custody admissions:</t>
  </si>
  <si>
    <r>
      <rPr>
        <sz val="10"/>
        <color theme="1"/>
        <rFont val="Calibri"/>
        <family val="2"/>
      </rPr>
      <t>▪</t>
    </r>
    <r>
      <rPr>
        <sz val="10"/>
        <color theme="1"/>
        <rFont val="Arial"/>
        <family val="2"/>
      </rPr>
      <t xml:space="preserve"> An offender may be admitted and discharged from custody multiple times in a single year, with each admission being counted as a separate and distinct admission.</t>
    </r>
  </si>
  <si>
    <t>▪ Where an offender is in custody and their status changes from remand to sentenced, or sentenced to remand, a new ‘admission’ was counted. A single admission may be related to multiple offences and court events.</t>
  </si>
  <si>
    <t>▪ Rather than only representing ‘new’ offence/s being committed, admissions include returns to custody due to breached parole order conditions and admissions related to other community-based orders being breached (for example, suspended sentences).</t>
  </si>
  <si>
    <t>Order commencements:</t>
  </si>
  <si>
    <t>▪ Commencement of each separate order for an offender, irrespective of whether the orders are of the same or different type, are counted as separate commencements.</t>
  </si>
  <si>
    <r>
      <rPr>
        <b/>
        <sz val="10"/>
        <color theme="1"/>
        <rFont val="Arial"/>
        <family val="2"/>
      </rPr>
      <t>ERP figures</t>
    </r>
    <r>
      <rPr>
        <sz val="10"/>
        <color theme="1"/>
        <rFont val="Arial"/>
        <family val="2"/>
      </rPr>
      <t xml:space="preserve"> were used to convert counts into rates and were obtained by single-year-of-age, gender and Indigenous status. </t>
    </r>
  </si>
  <si>
    <r>
      <t xml:space="preserve">Single year of age population estimates for Queensland were sourced from ABS </t>
    </r>
    <r>
      <rPr>
        <i/>
        <sz val="10"/>
        <color theme="1"/>
        <rFont val="Arial"/>
        <family val="2"/>
      </rPr>
      <t xml:space="preserve">National, state and territory population. </t>
    </r>
  </si>
  <si>
    <r>
      <t xml:space="preserve">Single year of age population estimates for Aboriginal and Torres Strait Islanders were obtained from unpublished data from ABS </t>
    </r>
    <r>
      <rPr>
        <i/>
        <sz val="10"/>
        <color theme="1"/>
        <rFont val="Arial"/>
        <family val="2"/>
      </rPr>
      <t>Estimates and Projections, Aboriginal and Torres Strait Islander Australians, 2006 to 2032.</t>
    </r>
  </si>
  <si>
    <t>Analysis notes</t>
  </si>
  <si>
    <t>Analyses relate to adult offenders, who were defined as offenders aged 18 years of age or older at their point of contact with the criminal justice system.</t>
  </si>
  <si>
    <r>
      <rPr>
        <b/>
        <sz val="10"/>
        <color theme="1"/>
        <rFont val="Arial"/>
        <family val="2"/>
      </rPr>
      <t>Offences</t>
    </r>
    <r>
      <rPr>
        <sz val="10"/>
        <color theme="1"/>
        <rFont val="Arial"/>
        <family val="2"/>
      </rPr>
      <t xml:space="preserve"> were categorised according to the Australian and New Zealand Standard Offence Classification (ANZSOC) using the 16 ANZSOC offence divisions.</t>
    </r>
  </si>
  <si>
    <t>For more detailed analysis of illicit drug offences (ANZSOC Division 10), the Australian Standard Offence Classification (Queensland Extension) (QASOC) was used to group specific drug offences into serious illicit drug offences, minor illicit drug offences, and ‘other’ illicit drug offences, as follows:</t>
  </si>
  <si>
    <t>Illicit drug offence category</t>
  </si>
  <si>
    <t>QASOC code and description</t>
  </si>
  <si>
    <t>Serious</t>
  </si>
  <si>
    <t>Minor</t>
  </si>
  <si>
    <r>
      <rPr>
        <b/>
        <sz val="10"/>
        <color theme="1"/>
        <rFont val="Arial"/>
        <family val="2"/>
      </rPr>
      <t>Criminal justice system outcomes</t>
    </r>
    <r>
      <rPr>
        <sz val="10"/>
        <color theme="1"/>
        <rFont val="Arial"/>
        <family val="2"/>
      </rPr>
      <t xml:space="preserve"> were defined in relation to the operation of the system, and an understanding that the outcomes of one sector can impact another and that offenders can move between sectors or out of the system.</t>
    </r>
  </si>
  <si>
    <t>Police outcome groupings were based on the type of police action taken and were classified as follows:</t>
  </si>
  <si>
    <t>Police action description</t>
  </si>
  <si>
    <t>Arrest</t>
  </si>
  <si>
    <t xml:space="preserve">    </t>
  </si>
  <si>
    <t>Notice to appear</t>
  </si>
  <si>
    <t>Summons issued</t>
  </si>
  <si>
    <t>Summons served</t>
  </si>
  <si>
    <t>Warrant issued</t>
  </si>
  <si>
    <t xml:space="preserve">    Diversion</t>
  </si>
  <si>
    <t>Caution</t>
  </si>
  <si>
    <t>Community conference</t>
  </si>
  <si>
    <t>Drug diversion</t>
  </si>
  <si>
    <t>Drunk diversion</t>
  </si>
  <si>
    <t>Graffiti diversion</t>
  </si>
  <si>
    <t>Restorative justice referral</t>
  </si>
  <si>
    <t xml:space="preserve">    Other</t>
  </si>
  <si>
    <t>Infringement notice issued</t>
  </si>
  <si>
    <t>Juvenile victim offence not disclosed at interview</t>
  </si>
  <si>
    <t>Juvenile victim offences cannot be particularised</t>
  </si>
  <si>
    <t>Juvenile victim too young without corroboration</t>
  </si>
  <si>
    <t>Offender bar to prosecution</t>
  </si>
  <si>
    <t>Offender currently in imprisonment</t>
  </si>
  <si>
    <t>Offender dealt with by another agency</t>
  </si>
  <si>
    <t>Offender died</t>
  </si>
  <si>
    <t>Offender diplomatic immunity</t>
  </si>
  <si>
    <t>Offender ex officio indictment</t>
  </si>
  <si>
    <t>Offender not in public interest</t>
  </si>
  <si>
    <t>Offender psychiatric committal</t>
  </si>
  <si>
    <t>Court outcome groupings were based on the court outcome or sentence received and were classified as follows:</t>
  </si>
  <si>
    <t>Court outcome group</t>
  </si>
  <si>
    <t>Court outcome description</t>
  </si>
  <si>
    <t>Cumulative prison sentence</t>
  </si>
  <si>
    <t>Detention</t>
  </si>
  <si>
    <t>Single and concurrent prison sentence</t>
  </si>
  <si>
    <t>Partially suspended sentence</t>
  </si>
  <si>
    <t>Boot camp order</t>
  </si>
  <si>
    <t>Community service</t>
  </si>
  <si>
    <t>Court ordered conference</t>
  </si>
  <si>
    <t>Intensive supervision order</t>
  </si>
  <si>
    <t>Intensive correction order</t>
  </si>
  <si>
    <t>Probation</t>
  </si>
  <si>
    <t>Wholly suspended sentence</t>
  </si>
  <si>
    <t>Treatment program</t>
  </si>
  <si>
    <t>Compensation, personal injury</t>
  </si>
  <si>
    <t>Disqualification of driver’s licence</t>
  </si>
  <si>
    <t>Good behaviour, recognisance</t>
  </si>
  <si>
    <t>Real Estate Licence/Registration DISQ/Cancel/Susp</t>
  </si>
  <si>
    <t>Restitution, pay fees, etc.</t>
  </si>
  <si>
    <t>Admonished and discharged</t>
  </si>
  <si>
    <t>Bail estreated</t>
  </si>
  <si>
    <t>Convicted not punished</t>
  </si>
  <si>
    <t>Dismissed or discharged</t>
  </si>
  <si>
    <t>No true bill</t>
  </si>
  <si>
    <t>Nolle prosequi</t>
  </si>
  <si>
    <t>Not guilty</t>
  </si>
  <si>
    <t>Reprimand</t>
  </si>
  <si>
    <t>Withdrawn, not proceeded with</t>
  </si>
  <si>
    <r>
      <rPr>
        <b/>
        <sz val="10"/>
        <color theme="1"/>
        <rFont val="Arial"/>
        <family val="2"/>
      </rPr>
      <t>Prior contact</t>
    </r>
    <r>
      <rPr>
        <sz val="10"/>
        <color theme="1"/>
        <rFont val="Arial"/>
        <family val="2"/>
      </rPr>
      <t xml:space="preserve"> was analysed by type of offence and was classified as follows:</t>
    </r>
  </si>
  <si>
    <t>Type of offence</t>
  </si>
  <si>
    <t>Prior contact definition</t>
  </si>
  <si>
    <t>Prior contact for any offence</t>
  </si>
  <si>
    <t>Prior contact including minor illicit drug offences</t>
  </si>
  <si>
    <t>Prior contact including serious illicit drug offences</t>
  </si>
  <si>
    <t>Prior contact including personal offences (ANZSOC Divisions 1–6)</t>
  </si>
  <si>
    <t>Prior contact for only minor illicit drug offences. This is where an offenders’ prior contact only involved minor illicit drug offences.</t>
  </si>
  <si>
    <t>Queensland Government Statistician’s Office</t>
  </si>
  <si>
    <t>Queensland Treasury</t>
  </si>
  <si>
    <t>http://www.qgso.qld.gov.au</t>
  </si>
  <si>
    <t>The Queensland Government supports and encourages the dissemination and exchange of information. However, copyright protects this publication. The State of Queensland has no objection to this material being reproduced, made available online or electronically, but only if it is recognised as the owner of the copyright and this material remains unaltered.</t>
  </si>
  <si>
    <t xml:space="preserve">Adult illicit drug offending and  </t>
  </si>
  <si>
    <t>criminal justice outcomes in Queensland</t>
  </si>
  <si>
    <t>2012–13 to 2020–21</t>
  </si>
  <si>
    <t>Crime research report supplementary tables</t>
  </si>
  <si>
    <t>by gender and Indigenous status:</t>
  </si>
  <si>
    <r>
      <t>Content should be attributed to:
Queensland Government Statistician’s Office, Queensland Treasury,</t>
    </r>
    <r>
      <rPr>
        <i/>
        <sz val="10"/>
        <color theme="1"/>
        <rFont val="Arial"/>
        <family val="2"/>
      </rPr>
      <t xml:space="preserve"> Adult illicit drug offending and criminal justice outcomes in Queensland by gender and Indigenous status: 2012–13 to 2020–21, Crime research report supplementary tables.</t>
    </r>
  </si>
  <si>
    <r>
      <t xml:space="preserve">Licence
</t>
    </r>
    <r>
      <rPr>
        <sz val="10"/>
        <color theme="1"/>
        <rFont val="Arial"/>
        <family val="2"/>
      </rPr>
      <t>This document is licensed under a Creative Commons Attribution (CC BY 4.0) International licence.</t>
    </r>
    <r>
      <rPr>
        <b/>
        <sz val="10"/>
        <color theme="1"/>
        <rFont val="Arial"/>
        <family val="2"/>
      </rPr>
      <t xml:space="preserve">
</t>
    </r>
    <r>
      <rPr>
        <sz val="10"/>
        <color theme="1"/>
        <rFont val="Arial"/>
        <family val="2"/>
      </rPr>
      <t xml:space="preserve">To view a copy of this licence, visit http://creativecommons.org/licenses/by/4.0 </t>
    </r>
  </si>
  <si>
    <r>
      <t xml:space="preserve">The data tables included in this workbook should be read and interpreted in conjunction with the </t>
    </r>
    <r>
      <rPr>
        <b/>
        <i/>
        <sz val="11"/>
        <color theme="1"/>
        <rFont val="Arial"/>
        <family val="2"/>
      </rPr>
      <t xml:space="preserve">Adult illicit drug offending and criminal justice outcomes in Queensland: 2012–13 to 2020–21 </t>
    </r>
    <r>
      <rPr>
        <b/>
        <sz val="11"/>
        <color theme="1"/>
        <rFont val="Arial"/>
        <family val="2"/>
      </rPr>
      <t>Crime research report, particularly section 3.0 Research approach.</t>
    </r>
  </si>
  <si>
    <t>Data relate to offences where an offender was proceeded against by police by way of an action (e.g. arrest, summons, warrant, caution, restorative justice conference or other action) and where the action occurred between 2008–09 and 2020–21.</t>
  </si>
  <si>
    <t>The QCD is based on charge-based information recorded in the Queensland Wide Interlinked Courts administrative system. Data related to court cases where defendants had a finalised court appearance(s) between 2008–09 and 2020–21.</t>
  </si>
  <si>
    <t>Data provided by QCS related to admissions and discharges to custody (either to remand or sentenced custody) and commencements and completions of community–based corrections orders between 2012–13 and 2020–21.</t>
  </si>
  <si>
    <t>Counts were based on the date an offender was admitted into custody or commenced a community–based corrections order.</t>
  </si>
  <si>
    <t>All counts were based on date of finalised appearance. A single offender may have one or multiple finalised appearances in a single year. Finalised appearances were further analysed by court outcome to determine the outcomes of offenders after their contact with courts.</t>
  </si>
  <si>
    <t>10100  Import or export of illicit drugs not further defined</t>
  </si>
  <si>
    <t>10111  Import illicit drugs</t>
  </si>
  <si>
    <t>10121  Export illicit drugs</t>
  </si>
  <si>
    <t>10200  Deal or traffic in illicit drugs not further defined</t>
  </si>
  <si>
    <t>10211  Deal or traffic in illicit drugs - commercial quantity</t>
  </si>
  <si>
    <t>10221  Deal or traffic in illicit drugs - non-commercial quantity</t>
  </si>
  <si>
    <t>10300  Manufacture or cultivate illicit drugs not further defined</t>
  </si>
  <si>
    <t>10311  Manufacture illicit drugs</t>
  </si>
  <si>
    <t>10321  Cultivate illicit drugs</t>
  </si>
  <si>
    <t>10400  Possess and/or use illicit drugs not further defined</t>
  </si>
  <si>
    <t>10411  Possess illicit drugs</t>
  </si>
  <si>
    <t>10421  Use illicit drugs</t>
  </si>
  <si>
    <t>10992  Possession of drug utensils</t>
  </si>
  <si>
    <t>10000  Illicit drug offences not further defined</t>
  </si>
  <si>
    <t>10990  Other illicit drug offences, nec</t>
  </si>
  <si>
    <t>10991  Permitting use of premises for illicit drug offences</t>
  </si>
  <si>
    <t>10999  Illicit drug offences, nec (remainder)</t>
  </si>
  <si>
    <t>▪ An offender can be on more than one community–based corrections order at any given time, and an offender may spend some time in custody during the period when their order was active.</t>
  </si>
  <si>
    <t>Fine</t>
  </si>
  <si>
    <t>Fine with default imprisonment</t>
  </si>
  <si>
    <t>Police action group</t>
  </si>
  <si>
    <r>
      <rPr>
        <b/>
        <sz val="10"/>
        <color theme="1"/>
        <rFont val="Arial"/>
        <family val="2"/>
      </rPr>
      <t>Disclaimer</t>
    </r>
    <r>
      <rPr>
        <sz val="10"/>
        <color theme="1"/>
        <rFont val="Arial"/>
        <family val="2"/>
      </rPr>
      <t xml:space="preserve">
While great care has been taken in collecting, processing, analysing, and extracting information, Queensland Government Statistician’s Office, Queensland Treasury makes no warranty regarding errors or omissions and assumes no legal liability or responsibility for loss or damage resulting from the use of the information.</t>
    </r>
  </si>
  <si>
    <t>© The State of Queensland (Queensland Treasury)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</si>
</sst>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color rgb="FF000000"/>
      <name val="Arial"/>
    </font>
    <font>
      <sz val="11"/>
      <color theme="1"/>
      <name val="Calibri"/>
      <family val="2"/>
      <scheme val="minor"/>
    </font>
    <font>
      <b/>
      <sz val="16"/>
      <color rgb="FF000000"/>
      <name val="Arial"/>
      <family val="2"/>
    </font>
    <font>
      <b/>
      <sz val="11"/>
      <color rgb="FF000000"/>
      <name val="Arial"/>
      <family val="2"/>
    </font>
    <font>
      <u/>
      <sz val="10"/>
      <color theme="10"/>
      <name val="Arial"/>
      <family val="2"/>
    </font>
    <font>
      <i/>
      <u/>
      <sz val="8"/>
      <color theme="10"/>
      <name val="Arial"/>
      <family val="2"/>
    </font>
    <font>
      <b/>
      <sz val="10"/>
      <color rgb="FF000000"/>
      <name val="Arial"/>
      <family val="2"/>
    </font>
    <font>
      <sz val="9"/>
      <color rgb="FF000000"/>
      <name val="Arial"/>
      <family val="2"/>
    </font>
    <font>
      <i/>
      <sz val="10"/>
      <color rgb="FF000000"/>
      <name val="Arial"/>
      <family val="2"/>
    </font>
    <font>
      <i/>
      <sz val="9"/>
      <color rgb="FF000000"/>
      <name val="Arial"/>
      <family val="2"/>
    </font>
    <font>
      <sz val="10"/>
      <color theme="1"/>
      <name val="Arial"/>
      <family val="2"/>
    </font>
    <font>
      <b/>
      <sz val="11"/>
      <color theme="1"/>
      <name val="Arial"/>
      <family val="2"/>
    </font>
    <font>
      <b/>
      <i/>
      <sz val="11"/>
      <color theme="1"/>
      <name val="Arial"/>
      <family val="2"/>
    </font>
    <font>
      <b/>
      <sz val="10"/>
      <color theme="1"/>
      <name val="Arial"/>
      <family val="2"/>
    </font>
    <font>
      <sz val="10"/>
      <color theme="1"/>
      <name val="Calibri"/>
      <family val="2"/>
    </font>
    <font>
      <i/>
      <sz val="10"/>
      <color theme="1"/>
      <name val="Arial"/>
      <family val="2"/>
    </font>
    <font>
      <b/>
      <sz val="8"/>
      <color rgb="FF000000"/>
      <name val="Arial"/>
      <family val="2"/>
    </font>
    <font>
      <sz val="8"/>
      <color rgb="FF000000"/>
      <name val="Arial"/>
      <family val="2"/>
    </font>
    <font>
      <b/>
      <sz val="8"/>
      <color theme="1"/>
      <name val="Arial"/>
      <family val="2"/>
    </font>
    <font>
      <sz val="8"/>
      <color theme="1"/>
      <name val="Arial"/>
      <family val="2"/>
    </font>
    <font>
      <b/>
      <i/>
      <sz val="8"/>
      <color theme="1"/>
      <name val="Arial"/>
      <family val="2"/>
    </font>
    <font>
      <sz val="8"/>
      <name val="Arial"/>
      <family val="2"/>
    </font>
    <font>
      <sz val="8.5"/>
      <color theme="1"/>
      <name val="Arial"/>
      <family val="2"/>
    </font>
    <font>
      <u/>
      <sz val="11"/>
      <color indexed="12"/>
      <name val="Calibri"/>
      <family val="2"/>
    </font>
    <font>
      <u/>
      <sz val="10"/>
      <name val="Arial"/>
      <family val="2"/>
    </font>
    <font>
      <sz val="10"/>
      <name val="Arial"/>
      <family val="2"/>
    </font>
    <font>
      <u/>
      <sz val="10"/>
      <color indexed="12"/>
      <name val="Arial"/>
      <family val="2"/>
    </font>
    <font>
      <sz val="16"/>
      <name val="Arial"/>
      <family val="2"/>
    </font>
    <font>
      <sz val="11"/>
      <color theme="1"/>
      <name val="Arial"/>
      <family val="2"/>
    </font>
    <font>
      <sz val="26"/>
      <name val="Arial"/>
      <family val="2"/>
    </font>
    <font>
      <i/>
      <sz val="18"/>
      <name val="Arial"/>
      <family val="2"/>
    </font>
    <font>
      <sz val="18"/>
      <name val="Arial"/>
      <family val="2"/>
    </font>
    <font>
      <b/>
      <sz val="12"/>
      <name val="Arial"/>
      <family val="2"/>
    </font>
    <font>
      <sz val="11"/>
      <name val="Arial"/>
      <family val="2"/>
    </font>
  </fonts>
  <fills count="8">
    <fill>
      <patternFill patternType="none"/>
    </fill>
    <fill>
      <patternFill patternType="gray125"/>
    </fill>
    <fill>
      <patternFill patternType="solid">
        <fgColor theme="0"/>
        <bgColor indexed="64"/>
      </patternFill>
    </fill>
    <fill>
      <patternFill patternType="solid">
        <fgColor rgb="FFF1E8DB"/>
        <bgColor indexed="64"/>
      </patternFill>
    </fill>
    <fill>
      <patternFill patternType="solid">
        <fgColor rgb="FFDEC3A3"/>
        <bgColor indexed="64"/>
      </patternFill>
    </fill>
    <fill>
      <patternFill patternType="solid">
        <fgColor rgb="FFEEDDCC"/>
        <bgColor indexed="64"/>
      </patternFill>
    </fill>
    <fill>
      <patternFill patternType="solid">
        <fgColor rgb="FFF5EFE5"/>
        <bgColor indexed="64"/>
      </patternFill>
    </fill>
    <fill>
      <patternFill patternType="solid">
        <fgColor indexed="9"/>
        <bgColor indexed="64"/>
      </patternFill>
    </fill>
  </fills>
  <borders count="5">
    <border>
      <left/>
      <right/>
      <top/>
      <bottom/>
      <diagonal/>
    </border>
    <border>
      <left/>
      <right/>
      <top/>
      <bottom style="thin">
        <color rgb="FF000000"/>
      </bottom>
      <diagonal/>
    </border>
    <border>
      <left/>
      <right style="thick">
        <color rgb="FFFFFFFF"/>
      </right>
      <top/>
      <bottom/>
      <diagonal/>
    </border>
    <border>
      <left/>
      <right style="thick">
        <color rgb="FFFFFFFF"/>
      </right>
      <top style="thick">
        <color rgb="FFFFFFFF"/>
      </top>
      <bottom/>
      <diagonal/>
    </border>
    <border>
      <left/>
      <right style="thick">
        <color rgb="FFFFFFFF"/>
      </right>
      <top/>
      <bottom style="thick">
        <color rgb="FFFFFFFF"/>
      </bottom>
      <diagonal/>
    </border>
  </borders>
  <cellStyleXfs count="4">
    <xf numFmtId="0" fontId="0" fillId="0" borderId="0"/>
    <xf numFmtId="0" fontId="1" fillId="0" borderId="0"/>
    <xf numFmtId="0" fontId="23" fillId="0" borderId="0" applyNumberFormat="0" applyFill="0" applyBorder="0" applyAlignment="0" applyProtection="0"/>
    <xf numFmtId="0" fontId="26" fillId="0" borderId="0" applyNumberFormat="0" applyFill="0" applyBorder="0" applyAlignment="0" applyProtection="0">
      <alignment vertical="top"/>
      <protection locked="0"/>
    </xf>
  </cellStyleXfs>
  <cellXfs count="94">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applyAlignment="1">
      <alignment horizontal="right"/>
    </xf>
    <xf numFmtId="0" fontId="0" fillId="0" borderId="1" xfId="0" applyBorder="1"/>
    <xf numFmtId="3" fontId="0" fillId="0" borderId="0" xfId="0" applyNumberFormat="1" applyAlignment="1">
      <alignment horizontal="right"/>
    </xf>
    <xf numFmtId="3" fontId="6" fillId="0" borderId="0" xfId="0" applyNumberFormat="1" applyFont="1" applyAlignment="1">
      <alignment horizontal="right"/>
    </xf>
    <xf numFmtId="0" fontId="6" fillId="0" borderId="0" xfId="0" applyFont="1"/>
    <xf numFmtId="0" fontId="0" fillId="0" borderId="0" xfId="0" applyAlignment="1">
      <alignment indent="1"/>
    </xf>
    <xf numFmtId="3" fontId="0" fillId="0" borderId="1" xfId="0" applyNumberFormat="1" applyBorder="1" applyAlignment="1">
      <alignment horizontal="right"/>
    </xf>
    <xf numFmtId="0" fontId="0" fillId="0" borderId="1" xfId="0" applyBorder="1" applyAlignment="1">
      <alignment indent="1"/>
    </xf>
    <xf numFmtId="0" fontId="7" fillId="0" borderId="0" xfId="0" applyFont="1"/>
    <xf numFmtId="164" fontId="0" fillId="0" borderId="0" xfId="0" applyNumberFormat="1" applyAlignment="1">
      <alignment horizontal="right"/>
    </xf>
    <xf numFmtId="164" fontId="6" fillId="0" borderId="0" xfId="0" applyNumberFormat="1" applyFont="1" applyAlignment="1">
      <alignment horizontal="right"/>
    </xf>
    <xf numFmtId="164" fontId="0" fillId="0" borderId="1" xfId="0" applyNumberFormat="1" applyBorder="1" applyAlignment="1">
      <alignment horizontal="right"/>
    </xf>
    <xf numFmtId="4" fontId="0" fillId="0" borderId="0" xfId="0" applyNumberFormat="1" applyAlignment="1">
      <alignment horizontal="right"/>
    </xf>
    <xf numFmtId="4" fontId="6" fillId="0" borderId="0" xfId="0" applyNumberFormat="1" applyFont="1" applyAlignment="1">
      <alignment horizontal="right"/>
    </xf>
    <xf numFmtId="4" fontId="0" fillId="0" borderId="1" xfId="0" applyNumberFormat="1" applyBorder="1" applyAlignment="1">
      <alignment horizontal="right"/>
    </xf>
    <xf numFmtId="3" fontId="8" fillId="0" borderId="0" xfId="0" applyNumberFormat="1" applyFont="1" applyAlignment="1">
      <alignment horizontal="right"/>
    </xf>
    <xf numFmtId="0" fontId="8" fillId="0" borderId="0" xfId="0" applyFont="1" applyAlignment="1">
      <alignment indent="1"/>
    </xf>
    <xf numFmtId="0" fontId="0" fillId="0" borderId="0" xfId="0" applyAlignment="1">
      <alignment indent="2"/>
    </xf>
    <xf numFmtId="0" fontId="0" fillId="0" borderId="1" xfId="0" applyBorder="1" applyAlignment="1">
      <alignment indent="2"/>
    </xf>
    <xf numFmtId="164" fontId="8" fillId="0" borderId="0" xfId="0" applyNumberFormat="1" applyFont="1" applyAlignment="1">
      <alignment horizontal="right"/>
    </xf>
    <xf numFmtId="4" fontId="8" fillId="0" borderId="0" xfId="0" applyNumberFormat="1" applyFont="1" applyAlignment="1">
      <alignment horizontal="right"/>
    </xf>
    <xf numFmtId="0" fontId="7" fillId="0" borderId="0" xfId="0" applyFont="1" applyAlignment="1">
      <alignment indent="1"/>
    </xf>
    <xf numFmtId="0" fontId="10" fillId="2" borderId="0" xfId="1" applyFont="1" applyFill="1"/>
    <xf numFmtId="0" fontId="11" fillId="2" borderId="0" xfId="1" applyFont="1" applyFill="1" applyAlignment="1">
      <alignment horizontal="left" wrapText="1"/>
    </xf>
    <xf numFmtId="0" fontId="10" fillId="2" borderId="0" xfId="1" applyFont="1" applyFill="1" applyAlignment="1">
      <alignment horizontal="left" indent="2"/>
    </xf>
    <xf numFmtId="0" fontId="10" fillId="2" borderId="0" xfId="1" applyFont="1" applyFill="1" applyAlignment="1">
      <alignment horizontal="left"/>
    </xf>
    <xf numFmtId="0" fontId="16" fillId="4" borderId="2" xfId="1" applyFont="1" applyFill="1" applyBorder="1" applyAlignment="1">
      <alignment vertical="center"/>
    </xf>
    <xf numFmtId="0" fontId="16" fillId="4" borderId="2" xfId="1" applyFont="1" applyFill="1" applyBorder="1" applyAlignment="1">
      <alignment horizontal="center" vertical="center"/>
    </xf>
    <xf numFmtId="0" fontId="16" fillId="5" borderId="3" xfId="1" applyFont="1" applyFill="1" applyBorder="1" applyAlignment="1">
      <alignment vertical="center"/>
    </xf>
    <xf numFmtId="0" fontId="17" fillId="5" borderId="3" xfId="1" applyFont="1" applyFill="1" applyBorder="1" applyAlignment="1">
      <alignment horizontal="left" vertical="center"/>
    </xf>
    <xf numFmtId="0" fontId="18" fillId="6" borderId="2" xfId="1" applyFont="1" applyFill="1" applyBorder="1" applyAlignment="1">
      <alignment vertical="center"/>
    </xf>
    <xf numFmtId="0" fontId="17" fillId="6" borderId="2" xfId="1" applyFont="1" applyFill="1" applyBorder="1" applyAlignment="1">
      <alignment horizontal="left" vertical="center"/>
    </xf>
    <xf numFmtId="0" fontId="18" fillId="5" borderId="2" xfId="1" applyFont="1" applyFill="1" applyBorder="1" applyAlignment="1">
      <alignment vertical="center"/>
    </xf>
    <xf numFmtId="0" fontId="17" fillId="5" borderId="2" xfId="1" applyFont="1" applyFill="1" applyBorder="1" applyAlignment="1">
      <alignment horizontal="left" vertical="center"/>
    </xf>
    <xf numFmtId="0" fontId="18" fillId="5" borderId="4" xfId="1" applyFont="1" applyFill="1" applyBorder="1" applyAlignment="1">
      <alignment vertical="center"/>
    </xf>
    <xf numFmtId="0" fontId="17" fillId="5" borderId="4" xfId="1" applyFont="1" applyFill="1" applyBorder="1" applyAlignment="1">
      <alignment horizontal="left" vertical="center"/>
    </xf>
    <xf numFmtId="0" fontId="16" fillId="6" borderId="2" xfId="1" applyFont="1" applyFill="1" applyBorder="1" applyAlignment="1">
      <alignment vertical="center"/>
    </xf>
    <xf numFmtId="0" fontId="16" fillId="4" borderId="2" xfId="1" applyFont="1" applyFill="1" applyBorder="1" applyAlignment="1">
      <alignment vertical="center" wrapText="1"/>
    </xf>
    <xf numFmtId="0" fontId="16" fillId="4" borderId="2" xfId="1" applyFont="1" applyFill="1" applyBorder="1" applyAlignment="1">
      <alignment horizontal="center" vertical="center" wrapText="1"/>
    </xf>
    <xf numFmtId="0" fontId="16" fillId="5" borderId="3" xfId="1" applyFont="1" applyFill="1" applyBorder="1" applyAlignment="1">
      <alignment vertical="center" wrapText="1"/>
    </xf>
    <xf numFmtId="0" fontId="17" fillId="5" borderId="3" xfId="1" applyFont="1" applyFill="1" applyBorder="1" applyAlignment="1">
      <alignment horizontal="left" vertical="center" wrapText="1"/>
    </xf>
    <xf numFmtId="0" fontId="16" fillId="6" borderId="2" xfId="1" applyFont="1" applyFill="1" applyBorder="1" applyAlignment="1">
      <alignment vertical="center" wrapText="1"/>
    </xf>
    <xf numFmtId="0" fontId="17" fillId="6" borderId="2" xfId="1" applyFont="1" applyFill="1" applyBorder="1" applyAlignment="1">
      <alignment horizontal="left" vertical="center" wrapText="1"/>
    </xf>
    <xf numFmtId="0" fontId="18" fillId="5" borderId="2" xfId="1" applyFont="1" applyFill="1" applyBorder="1" applyAlignment="1">
      <alignment vertical="center" wrapText="1"/>
    </xf>
    <xf numFmtId="0" fontId="17" fillId="5" borderId="2" xfId="1" applyFont="1" applyFill="1" applyBorder="1" applyAlignment="1">
      <alignment horizontal="left" vertical="center" wrapText="1"/>
    </xf>
    <xf numFmtId="0" fontId="18" fillId="6" borderId="2" xfId="1" applyFont="1" applyFill="1" applyBorder="1" applyAlignment="1">
      <alignment vertical="center" wrapText="1"/>
    </xf>
    <xf numFmtId="0" fontId="18" fillId="5" borderId="4" xfId="1" applyFont="1" applyFill="1" applyBorder="1" applyAlignment="1">
      <alignment vertical="center" wrapText="1"/>
    </xf>
    <xf numFmtId="0" fontId="17" fillId="5" borderId="4" xfId="1" applyFont="1" applyFill="1" applyBorder="1" applyAlignment="1">
      <alignment horizontal="left" vertical="center" wrapText="1"/>
    </xf>
    <xf numFmtId="0" fontId="19" fillId="6" borderId="2" xfId="1" applyFont="1" applyFill="1" applyBorder="1" applyAlignment="1">
      <alignment horizontal="left" vertical="center" wrapText="1"/>
    </xf>
    <xf numFmtId="0" fontId="16" fillId="5" borderId="2" xfId="1" applyFont="1" applyFill="1" applyBorder="1" applyAlignment="1">
      <alignment vertical="center" wrapText="1"/>
    </xf>
    <xf numFmtId="0" fontId="18" fillId="6" borderId="4" xfId="1" applyFont="1" applyFill="1" applyBorder="1" applyAlignment="1">
      <alignment vertical="center" wrapText="1"/>
    </xf>
    <xf numFmtId="0" fontId="17" fillId="6" borderId="4" xfId="1" applyFont="1" applyFill="1" applyBorder="1" applyAlignment="1">
      <alignment horizontal="left" vertical="center" wrapText="1"/>
    </xf>
    <xf numFmtId="0" fontId="20" fillId="5" borderId="2" xfId="1" applyFont="1" applyFill="1" applyBorder="1" applyAlignment="1">
      <alignment vertical="center" wrapText="1"/>
    </xf>
    <xf numFmtId="0" fontId="10" fillId="2" borderId="0" xfId="1" applyFont="1" applyFill="1" applyAlignment="1">
      <alignment wrapText="1"/>
    </xf>
    <xf numFmtId="0" fontId="17" fillId="5" borderId="3" xfId="1" applyFont="1" applyFill="1" applyBorder="1" applyAlignment="1">
      <alignment vertical="center" wrapText="1"/>
    </xf>
    <xf numFmtId="0" fontId="1" fillId="7" borderId="0" xfId="1" applyFill="1"/>
    <xf numFmtId="0" fontId="21" fillId="7" borderId="0" xfId="1" applyFont="1" applyFill="1" applyAlignment="1">
      <alignment horizontal="left" indent="2"/>
    </xf>
    <xf numFmtId="0" fontId="22" fillId="7" borderId="0" xfId="1" applyFont="1" applyFill="1"/>
    <xf numFmtId="0" fontId="10" fillId="7" borderId="0" xfId="1" applyFont="1" applyFill="1"/>
    <xf numFmtId="0" fontId="1" fillId="2" borderId="0" xfId="1" applyFill="1"/>
    <xf numFmtId="0" fontId="24" fillId="2" borderId="0" xfId="2" applyFont="1" applyFill="1" applyAlignment="1" applyProtection="1">
      <alignment wrapText="1"/>
    </xf>
    <xf numFmtId="0" fontId="1" fillId="0" borderId="0" xfId="1"/>
    <xf numFmtId="0" fontId="10" fillId="7" borderId="0" xfId="1" applyFont="1" applyFill="1" applyAlignment="1">
      <alignment wrapText="1"/>
    </xf>
    <xf numFmtId="0" fontId="10" fillId="2" borderId="0" xfId="3" applyFont="1" applyFill="1" applyAlignment="1" applyProtection="1">
      <alignment wrapText="1"/>
    </xf>
    <xf numFmtId="0" fontId="22" fillId="0" borderId="0" xfId="1" applyFont="1"/>
    <xf numFmtId="0" fontId="27" fillId="7" borderId="0" xfId="1" applyFont="1" applyFill="1"/>
    <xf numFmtId="0" fontId="28" fillId="0" borderId="0" xfId="1" applyFont="1"/>
    <xf numFmtId="0" fontId="28" fillId="7" borderId="0" xfId="1" applyFont="1" applyFill="1"/>
    <xf numFmtId="0" fontId="29" fillId="7" borderId="0" xfId="1" applyFont="1" applyFill="1" applyAlignment="1">
      <alignment horizontal="center" wrapText="1"/>
    </xf>
    <xf numFmtId="0" fontId="29" fillId="7" borderId="0" xfId="1" applyFont="1" applyFill="1" applyAlignment="1">
      <alignment horizontal="center"/>
    </xf>
    <xf numFmtId="0" fontId="28" fillId="7" borderId="0" xfId="1" applyFont="1" applyFill="1" applyAlignment="1">
      <alignment horizontal="center"/>
    </xf>
    <xf numFmtId="0" fontId="30" fillId="0" borderId="0" xfId="1" applyFont="1" applyAlignment="1">
      <alignment horizontal="center" wrapText="1"/>
    </xf>
    <xf numFmtId="0" fontId="31" fillId="0" borderId="0" xfId="1" applyFont="1" applyAlignment="1">
      <alignment horizontal="center" wrapText="1"/>
    </xf>
    <xf numFmtId="0" fontId="32" fillId="7" borderId="0" xfId="1" applyFont="1" applyFill="1" applyAlignment="1">
      <alignment horizontal="center"/>
    </xf>
    <xf numFmtId="0" fontId="25" fillId="7" borderId="0" xfId="1" applyFont="1" applyFill="1" applyAlignment="1">
      <alignment horizontal="center" wrapText="1"/>
    </xf>
    <xf numFmtId="0" fontId="25" fillId="7" borderId="0" xfId="2" applyFont="1" applyFill="1" applyAlignment="1" applyProtection="1">
      <alignment horizontal="center"/>
    </xf>
    <xf numFmtId="0" fontId="21" fillId="7" borderId="0" xfId="1" applyFont="1" applyFill="1" applyAlignment="1">
      <alignment wrapText="1"/>
    </xf>
    <xf numFmtId="14" fontId="33" fillId="0" borderId="0" xfId="1" applyNumberFormat="1" applyFont="1" applyAlignment="1">
      <alignment horizontal="center"/>
    </xf>
    <xf numFmtId="0" fontId="33" fillId="0" borderId="0" xfId="1" applyFont="1" applyAlignment="1">
      <alignment horizontal="center"/>
    </xf>
    <xf numFmtId="0" fontId="13" fillId="2" borderId="0" xfId="3" applyFont="1" applyFill="1" applyAlignment="1" applyProtection="1">
      <alignment wrapText="1"/>
    </xf>
    <xf numFmtId="0" fontId="10" fillId="2" borderId="0" xfId="1" applyFont="1" applyFill="1" applyAlignment="1">
      <alignment horizontal="left" wrapText="1"/>
    </xf>
    <xf numFmtId="0" fontId="10" fillId="2" borderId="0" xfId="1" applyFont="1" applyFill="1" applyAlignment="1">
      <alignment horizontal="left" wrapText="1"/>
    </xf>
    <xf numFmtId="0" fontId="10" fillId="2" borderId="0" xfId="1" applyFont="1" applyFill="1" applyAlignment="1">
      <alignment horizontal="left" wrapText="1" indent="2"/>
    </xf>
    <xf numFmtId="0" fontId="11" fillId="4" borderId="0" xfId="1" applyFont="1" applyFill="1" applyAlignment="1">
      <alignment horizontal="left" wrapText="1"/>
    </xf>
    <xf numFmtId="0" fontId="11" fillId="2" borderId="0" xfId="1" applyFont="1" applyFill="1" applyAlignment="1">
      <alignment horizontal="left" wrapText="1"/>
    </xf>
    <xf numFmtId="0" fontId="10" fillId="3" borderId="0" xfId="1" applyFont="1" applyFill="1" applyAlignment="1">
      <alignment horizontal="left" vertical="center" wrapText="1"/>
    </xf>
    <xf numFmtId="0" fontId="0" fillId="0" borderId="1" xfId="0" applyBorder="1" applyAlignment="1">
      <alignment horizontal="center"/>
    </xf>
    <xf numFmtId="0" fontId="0" fillId="0" borderId="1" xfId="0" applyBorder="1"/>
    <xf numFmtId="0" fontId="6" fillId="0" borderId="0" xfId="0" applyFont="1" applyAlignment="1">
      <alignment horizontal="center"/>
    </xf>
  </cellXfs>
  <cellStyles count="4">
    <cellStyle name="Hyperlink 2" xfId="2" xr:uid="{EFD9C24A-1C3F-4261-B1DC-DC956CAC9FA5}"/>
    <cellStyle name="Hyperlink 4" xfId="3" xr:uid="{26C1F3DB-87AC-4114-9505-ADBFC0D8EC95}"/>
    <cellStyle name="Normal" xfId="0" builtinId="0"/>
    <cellStyle name="Normal 2" xfId="1" xr:uid="{1A2D2786-DCD3-4E5C-928E-F9D3642A831F}"/>
  </cellStyles>
  <dxfs count="45">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
      <font>
        <sz val="10"/>
        <color rgb="FFBFBFBF"/>
        <name val="Arial"/>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creativecommons.org/licenses/by/4.0/" TargetMode="External"/><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5159971</xdr:colOff>
      <xdr:row>1</xdr:row>
      <xdr:rowOff>85724</xdr:rowOff>
    </xdr:from>
    <xdr:to>
      <xdr:col>0</xdr:col>
      <xdr:colOff>5159971</xdr:colOff>
      <xdr:row>7</xdr:row>
      <xdr:rowOff>77397</xdr:rowOff>
    </xdr:to>
    <xdr:pic>
      <xdr:nvPicPr>
        <xdr:cNvPr id="2" name="Picture 1">
          <a:extLst>
            <a:ext uri="{FF2B5EF4-FFF2-40B4-BE49-F238E27FC236}">
              <a16:creationId xmlns:a16="http://schemas.microsoft.com/office/drawing/2014/main" id="{87F6A1B0-54A0-4A9D-AC03-549F6CEC6A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159971" y="276224"/>
          <a:ext cx="0" cy="11156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0</xdr:col>
      <xdr:colOff>8475</xdr:colOff>
      <xdr:row>0</xdr:row>
      <xdr:rowOff>9525</xdr:rowOff>
    </xdr:from>
    <xdr:to>
      <xdr:col>1</xdr:col>
      <xdr:colOff>0</xdr:colOff>
      <xdr:row>2</xdr:row>
      <xdr:rowOff>168525</xdr:rowOff>
    </xdr:to>
    <xdr:pic>
      <xdr:nvPicPr>
        <xdr:cNvPr id="3" name="Picture 2" title="Queensland Treasury">
          <a:extLst>
            <a:ext uri="{FF2B5EF4-FFF2-40B4-BE49-F238E27FC236}">
              <a16:creationId xmlns:a16="http://schemas.microsoft.com/office/drawing/2014/main" id="{3359AA0E-4974-4B47-A687-D7CA79FEAC9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75" y="9525"/>
          <a:ext cx="6840000" cy="540000"/>
        </a:xfrm>
        <a:prstGeom prst="rect">
          <a:avLst/>
        </a:prstGeom>
        <a:noFill/>
        <a:ln>
          <a:noFill/>
        </a:ln>
      </xdr:spPr>
    </xdr:pic>
    <xdr:clientData/>
  </xdr:twoCellAnchor>
  <xdr:twoCellAnchor editAs="oneCell">
    <xdr:from>
      <xdr:col>0</xdr:col>
      <xdr:colOff>104775</xdr:colOff>
      <xdr:row>0</xdr:row>
      <xdr:rowOff>104775</xdr:rowOff>
    </xdr:from>
    <xdr:to>
      <xdr:col>0</xdr:col>
      <xdr:colOff>1127125</xdr:colOff>
      <xdr:row>2</xdr:row>
      <xdr:rowOff>83185</xdr:rowOff>
    </xdr:to>
    <xdr:pic>
      <xdr:nvPicPr>
        <xdr:cNvPr id="4" name="Picture 3" title="Queensland Government">
          <a:extLst>
            <a:ext uri="{FF2B5EF4-FFF2-40B4-BE49-F238E27FC236}">
              <a16:creationId xmlns:a16="http://schemas.microsoft.com/office/drawing/2014/main" id="{B11351F7-0B94-4988-BF23-A3DC6E892F57}"/>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5" y="104775"/>
          <a:ext cx="1022350" cy="35941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6840000</xdr:colOff>
      <xdr:row>2</xdr:row>
      <xdr:rowOff>159000</xdr:rowOff>
    </xdr:to>
    <xdr:pic>
      <xdr:nvPicPr>
        <xdr:cNvPr id="2" name="Picture 1" title="Queensland Treasury">
          <a:extLst>
            <a:ext uri="{FF2B5EF4-FFF2-40B4-BE49-F238E27FC236}">
              <a16:creationId xmlns:a16="http://schemas.microsoft.com/office/drawing/2014/main" id="{0B251066-8035-49E7-AE1F-D14FC56087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0"/>
          <a:ext cx="6840000" cy="540000"/>
        </a:xfrm>
        <a:prstGeom prst="rect">
          <a:avLst/>
        </a:prstGeom>
        <a:noFill/>
        <a:ln>
          <a:noFill/>
        </a:ln>
      </xdr:spPr>
    </xdr:pic>
    <xdr:clientData/>
  </xdr:twoCellAnchor>
  <xdr:twoCellAnchor editAs="oneCell">
    <xdr:from>
      <xdr:col>1</xdr:col>
      <xdr:colOff>0</xdr:colOff>
      <xdr:row>12</xdr:row>
      <xdr:rowOff>0</xdr:rowOff>
    </xdr:from>
    <xdr:to>
      <xdr:col>1</xdr:col>
      <xdr:colOff>838200</xdr:colOff>
      <xdr:row>12</xdr:row>
      <xdr:rowOff>295275</xdr:rowOff>
    </xdr:to>
    <xdr:pic>
      <xdr:nvPicPr>
        <xdr:cNvPr id="4" name="Picture 3" descr="Creative Commons License">
          <a:hlinkClick xmlns:r="http://schemas.openxmlformats.org/officeDocument/2006/relationships" r:id="rId2"/>
          <a:extLst>
            <a:ext uri="{FF2B5EF4-FFF2-40B4-BE49-F238E27FC236}">
              <a16:creationId xmlns:a16="http://schemas.microsoft.com/office/drawing/2014/main" id="{E8185851-6C38-4CF6-9272-B245060191B2}"/>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650" y="11677650"/>
          <a:ext cx="838200" cy="295275"/>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1" dT="2022-11-16T05:51:37.62" personId="{00000000-0000-0000-0000-000000000000}" id="{4087D8F5-F7D0-4E47-8485-3B47D2CFDAAD}">
    <text>I have adjusted the wording here.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qgso.qld.gov.au/"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F130C-CE66-433F-91B4-B3C25FB60F03}">
  <sheetPr codeName="Sheet36"/>
  <dimension ref="A1:A40"/>
  <sheetViews>
    <sheetView tabSelected="1" zoomScaleNormal="100" zoomScaleSheetLayoutView="100" workbookViewId="0">
      <selection activeCell="A14" sqref="A14"/>
    </sheetView>
  </sheetViews>
  <sheetFormatPr defaultColWidth="0" defaultRowHeight="0" customHeight="1" zeroHeight="1" x14ac:dyDescent="0.2"/>
  <cols>
    <col min="1" max="1" width="102.7109375" style="72" customWidth="1"/>
    <col min="2" max="16384" width="9.140625" style="71" hidden="1"/>
  </cols>
  <sheetData>
    <row r="1" spans="1:1" s="60" customFormat="1" ht="15" x14ac:dyDescent="0.25"/>
    <row r="2" spans="1:1" s="60" customFormat="1" ht="15" x14ac:dyDescent="0.25"/>
    <row r="3" spans="1:1" s="60" customFormat="1" ht="15" x14ac:dyDescent="0.25"/>
    <row r="4" spans="1:1" s="69" customFormat="1" ht="12.75" customHeight="1" x14ac:dyDescent="0.2">
      <c r="A4" s="62" t="s">
        <v>239</v>
      </c>
    </row>
    <row r="5" spans="1:1" ht="20.25" x14ac:dyDescent="0.3">
      <c r="A5" s="70"/>
    </row>
    <row r="6" spans="1:1" ht="11.25" customHeight="1" x14ac:dyDescent="0.2"/>
    <row r="7" spans="1:1" ht="14.25" x14ac:dyDescent="0.2"/>
    <row r="8" spans="1:1" ht="14.25" x14ac:dyDescent="0.2"/>
    <row r="9" spans="1:1" ht="14.25" x14ac:dyDescent="0.2"/>
    <row r="10" spans="1:1" ht="14.25" x14ac:dyDescent="0.2"/>
    <row r="11" spans="1:1" ht="14.25" x14ac:dyDescent="0.2"/>
    <row r="12" spans="1:1" ht="14.25" x14ac:dyDescent="0.2"/>
    <row r="13" spans="1:1" ht="14.25" x14ac:dyDescent="0.2"/>
    <row r="14" spans="1:1" ht="33" x14ac:dyDescent="0.45">
      <c r="A14" s="73" t="s">
        <v>243</v>
      </c>
    </row>
    <row r="15" spans="1:1" ht="33" x14ac:dyDescent="0.45">
      <c r="A15" s="73" t="s">
        <v>244</v>
      </c>
    </row>
    <row r="16" spans="1:1" ht="33" x14ac:dyDescent="0.45">
      <c r="A16" s="73" t="s">
        <v>247</v>
      </c>
    </row>
    <row r="17" spans="1:1" ht="33" x14ac:dyDescent="0.45">
      <c r="A17" s="74" t="s">
        <v>245</v>
      </c>
    </row>
    <row r="18" spans="1:1" ht="14.25" x14ac:dyDescent="0.2">
      <c r="A18" s="75"/>
    </row>
    <row r="19" spans="1:1" ht="14.25" x14ac:dyDescent="0.2"/>
    <row r="20" spans="1:1" ht="14.25" x14ac:dyDescent="0.2"/>
    <row r="21" spans="1:1" ht="23.25" x14ac:dyDescent="0.35">
      <c r="A21" s="76" t="s">
        <v>246</v>
      </c>
    </row>
    <row r="22" spans="1:1" ht="14.25" x14ac:dyDescent="0.2"/>
    <row r="23" spans="1:1" ht="14.25" x14ac:dyDescent="0.2"/>
    <row r="24" spans="1:1" ht="23.25" x14ac:dyDescent="0.35">
      <c r="A24" s="77"/>
    </row>
    <row r="25" spans="1:1" ht="14.25" x14ac:dyDescent="0.2"/>
    <row r="26" spans="1:1" ht="15.75" x14ac:dyDescent="0.25">
      <c r="A26" s="78"/>
    </row>
    <row r="27" spans="1:1" ht="14.25" x14ac:dyDescent="0.2">
      <c r="A27" s="79"/>
    </row>
    <row r="28" spans="1:1" ht="14.25" x14ac:dyDescent="0.2"/>
    <row r="29" spans="1:1" ht="14.25" x14ac:dyDescent="0.2"/>
    <row r="30" spans="1:1" ht="14.25" x14ac:dyDescent="0.2"/>
    <row r="31" spans="1:1" ht="14.25" x14ac:dyDescent="0.2">
      <c r="A31" s="80"/>
    </row>
    <row r="32" spans="1:1" ht="14.25" x14ac:dyDescent="0.2">
      <c r="A32" s="80"/>
    </row>
    <row r="33" spans="1:1" ht="14.25" x14ac:dyDescent="0.2"/>
    <row r="34" spans="1:1" ht="14.25" x14ac:dyDescent="0.2"/>
    <row r="35" spans="1:1" ht="14.25" x14ac:dyDescent="0.2">
      <c r="A35" s="81"/>
    </row>
    <row r="36" spans="1:1" ht="14.25" hidden="1" x14ac:dyDescent="0.2"/>
    <row r="37" spans="1:1" ht="14.25" hidden="1" x14ac:dyDescent="0.2">
      <c r="A37" s="82"/>
    </row>
    <row r="38" spans="1:1" ht="14.25" hidden="1" x14ac:dyDescent="0.2">
      <c r="A38" s="83"/>
    </row>
    <row r="39" spans="1:1" ht="12.75" hidden="1" customHeight="1" x14ac:dyDescent="0.2"/>
    <row r="40" spans="1:1" ht="12.75" hidden="1" customHeight="1" x14ac:dyDescent="0.2"/>
  </sheetData>
  <pageMargins left="0.39370078740157483" right="0.39370078740157483" top="0.39370078740157483" bottom="0.39370078740157483"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33"/>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HYPERLINK("#'Contents'!A10", "Link to contents")</f>
        <v>Link to contents</v>
      </c>
    </row>
    <row r="3" spans="1:10" ht="15" x14ac:dyDescent="0.25">
      <c r="A3" s="2" t="s">
        <v>42</v>
      </c>
    </row>
    <row r="5" spans="1:10" x14ac:dyDescent="0.2">
      <c r="B5" s="5" t="s">
        <v>4</v>
      </c>
      <c r="C5" s="5" t="s">
        <v>5</v>
      </c>
      <c r="D5" s="5" t="s">
        <v>6</v>
      </c>
      <c r="E5" s="5" t="s">
        <v>7</v>
      </c>
      <c r="F5" s="5" t="s">
        <v>8</v>
      </c>
      <c r="G5" s="5" t="s">
        <v>9</v>
      </c>
      <c r="H5" s="5" t="s">
        <v>10</v>
      </c>
      <c r="I5" s="5" t="s">
        <v>11</v>
      </c>
      <c r="J5" s="5" t="s">
        <v>12</v>
      </c>
    </row>
    <row r="6" spans="1:10" x14ac:dyDescent="0.2">
      <c r="A6" s="6"/>
      <c r="B6" s="91" t="s">
        <v>43</v>
      </c>
      <c r="C6" s="92"/>
      <c r="D6" s="92"/>
      <c r="E6" s="92"/>
      <c r="F6" s="92"/>
      <c r="G6" s="92"/>
      <c r="H6" s="92"/>
      <c r="I6" s="92"/>
      <c r="J6" s="92"/>
    </row>
    <row r="7" spans="1:10" x14ac:dyDescent="0.2">
      <c r="A7" s="9" t="s">
        <v>14</v>
      </c>
      <c r="B7" s="18">
        <v>1.08223659434456</v>
      </c>
      <c r="C7" s="18">
        <v>1.2160584021894001</v>
      </c>
      <c r="D7" s="18">
        <v>1.30875136549334</v>
      </c>
      <c r="E7" s="18">
        <v>1.42519823611305</v>
      </c>
      <c r="F7" s="18">
        <v>1.5062785869889099</v>
      </c>
      <c r="G7" s="18">
        <v>1.3915986694334099</v>
      </c>
      <c r="H7" s="18">
        <v>1.49298461180699</v>
      </c>
      <c r="I7" s="18">
        <v>1.67156774240857</v>
      </c>
      <c r="J7" s="18">
        <v>1.55808259167154</v>
      </c>
    </row>
    <row r="8" spans="1:10" x14ac:dyDescent="0.2">
      <c r="A8" s="10" t="s">
        <v>15</v>
      </c>
      <c r="B8" s="17">
        <v>0.835564332672043</v>
      </c>
      <c r="C8" s="17">
        <v>0.94305197859886303</v>
      </c>
      <c r="D8" s="17">
        <v>1.0281397658246201</v>
      </c>
      <c r="E8" s="17">
        <v>1.1249710856899799</v>
      </c>
      <c r="F8" s="17">
        <v>1.1485578301346899</v>
      </c>
      <c r="G8" s="17">
        <v>1.05671503190949</v>
      </c>
      <c r="H8" s="17">
        <v>1.1501151531215701</v>
      </c>
      <c r="I8" s="17">
        <v>1.30934793551043</v>
      </c>
      <c r="J8" s="17">
        <v>1.1997457800534601</v>
      </c>
    </row>
    <row r="9" spans="1:10" x14ac:dyDescent="0.2">
      <c r="A9" s="10" t="s">
        <v>16</v>
      </c>
      <c r="B9" s="17">
        <v>0.48589458987030698</v>
      </c>
      <c r="C9" s="17">
        <v>0.55460487872367004</v>
      </c>
      <c r="D9" s="17">
        <v>0.46153404872225501</v>
      </c>
      <c r="E9" s="17">
        <v>0.56253561660389495</v>
      </c>
      <c r="F9" s="17">
        <v>0.56175790827792405</v>
      </c>
      <c r="G9" s="17">
        <v>0.66708255056912902</v>
      </c>
      <c r="H9" s="17">
        <v>0.59725200435825798</v>
      </c>
      <c r="I9" s="17">
        <v>0.59289864239376999</v>
      </c>
      <c r="J9" s="17">
        <v>0.54268060611686697</v>
      </c>
    </row>
    <row r="10" spans="1:10" x14ac:dyDescent="0.2">
      <c r="A10" s="12" t="s">
        <v>17</v>
      </c>
      <c r="B10" s="19">
        <v>1.1990850170228899</v>
      </c>
      <c r="C10" s="19">
        <v>0.34222378222022698</v>
      </c>
      <c r="D10" s="19">
        <v>0.50550999562536303</v>
      </c>
      <c r="E10" s="19">
        <v>0.65333738070634095</v>
      </c>
      <c r="F10" s="19">
        <v>1.0210415139434199</v>
      </c>
      <c r="G10" s="19">
        <v>0.56123736608591002</v>
      </c>
      <c r="H10" s="19">
        <v>0.62072831095215397</v>
      </c>
      <c r="I10" s="19">
        <v>0.60556558473822997</v>
      </c>
      <c r="J10" s="19">
        <v>0.50425476058061702</v>
      </c>
    </row>
    <row r="11" spans="1:10" x14ac:dyDescent="0.2">
      <c r="A11" s="9" t="s">
        <v>18</v>
      </c>
      <c r="B11" s="18">
        <v>1.50727170183882</v>
      </c>
      <c r="C11" s="18">
        <v>2.0330383495334701</v>
      </c>
      <c r="D11" s="18">
        <v>1.61529204798071</v>
      </c>
      <c r="E11" s="18">
        <v>1.69901766872038</v>
      </c>
      <c r="F11" s="18">
        <v>1.59989928956132</v>
      </c>
      <c r="G11" s="18">
        <v>1.5446715566879301</v>
      </c>
      <c r="H11" s="18">
        <v>1.58952629054927</v>
      </c>
      <c r="I11" s="18">
        <v>1.67007777813813</v>
      </c>
      <c r="J11" s="18">
        <v>1.5688367558499501</v>
      </c>
    </row>
    <row r="12" spans="1:10" x14ac:dyDescent="0.2">
      <c r="A12" s="10" t="s">
        <v>15</v>
      </c>
      <c r="B12" s="17">
        <v>1.0097970760802399</v>
      </c>
      <c r="C12" s="17">
        <v>1.3059932820137601</v>
      </c>
      <c r="D12" s="17">
        <v>1.2960262424840301</v>
      </c>
      <c r="E12" s="17">
        <v>1.33092626925708</v>
      </c>
      <c r="F12" s="17">
        <v>1.2526021899922899</v>
      </c>
      <c r="G12" s="17">
        <v>1.25474512337771</v>
      </c>
      <c r="H12" s="17">
        <v>1.26570631149503</v>
      </c>
      <c r="I12" s="17">
        <v>1.3703616659704601</v>
      </c>
      <c r="J12" s="17">
        <v>1.26565413204708</v>
      </c>
    </row>
    <row r="13" spans="1:10" x14ac:dyDescent="0.2">
      <c r="A13" s="10" t="s">
        <v>16</v>
      </c>
      <c r="B13" s="17">
        <v>0.66917883311829696</v>
      </c>
      <c r="C13" s="17">
        <v>0.51320789447159598</v>
      </c>
      <c r="D13" s="17">
        <v>0.48044065713466599</v>
      </c>
      <c r="E13" s="17">
        <v>0.60796515529698303</v>
      </c>
      <c r="F13" s="17">
        <v>0.48823782506401497</v>
      </c>
      <c r="G13" s="17">
        <v>0.46612361068078301</v>
      </c>
      <c r="H13" s="17">
        <v>0.50983608136112601</v>
      </c>
      <c r="I13" s="17">
        <v>0.47925636880626299</v>
      </c>
      <c r="J13" s="17">
        <v>0.48317168310738701</v>
      </c>
    </row>
    <row r="14" spans="1:10" x14ac:dyDescent="0.2">
      <c r="A14" s="12" t="s">
        <v>17</v>
      </c>
      <c r="B14" s="19">
        <v>2.2771034202449401</v>
      </c>
      <c r="C14" s="19">
        <v>2.480487039907</v>
      </c>
      <c r="D14" s="19">
        <v>0.66784842237640696</v>
      </c>
      <c r="E14" s="19">
        <v>1.0468411646689499</v>
      </c>
      <c r="F14" s="19">
        <v>0.77319915589648702</v>
      </c>
      <c r="G14" s="19">
        <v>0.55094706924339898</v>
      </c>
      <c r="H14" s="19">
        <v>0.61580096451932398</v>
      </c>
      <c r="I14" s="19">
        <v>0.90007350080475601</v>
      </c>
      <c r="J14" s="19">
        <v>0.67518105745749402</v>
      </c>
    </row>
    <row r="15" spans="1:10" x14ac:dyDescent="0.2">
      <c r="A15" s="9" t="s">
        <v>19</v>
      </c>
      <c r="B15" s="18">
        <v>1.27799848908703</v>
      </c>
      <c r="C15" s="18">
        <v>1.2118201631115899</v>
      </c>
      <c r="D15" s="18">
        <v>1.3507715502051101</v>
      </c>
      <c r="E15" s="18">
        <v>1.5343743672052299</v>
      </c>
      <c r="F15" s="18">
        <v>1.57566854130781</v>
      </c>
      <c r="G15" s="18">
        <v>1.5193768226245301</v>
      </c>
      <c r="H15" s="18">
        <v>1.46669114404259</v>
      </c>
      <c r="I15" s="18">
        <v>1.6164392491622299</v>
      </c>
      <c r="J15" s="18">
        <v>1.4281166045354301</v>
      </c>
    </row>
    <row r="16" spans="1:10" x14ac:dyDescent="0.2">
      <c r="A16" s="10" t="s">
        <v>15</v>
      </c>
      <c r="B16" s="17">
        <v>0.89546870624563402</v>
      </c>
      <c r="C16" s="17">
        <v>0.967531443250496</v>
      </c>
      <c r="D16" s="17">
        <v>1.04810087305126</v>
      </c>
      <c r="E16" s="17">
        <v>1.1369240948868999</v>
      </c>
      <c r="F16" s="17">
        <v>1.09289188061422</v>
      </c>
      <c r="G16" s="17">
        <v>1.2258211489998101</v>
      </c>
      <c r="H16" s="17">
        <v>1.1720709236314499</v>
      </c>
      <c r="I16" s="17">
        <v>1.2768174210220999</v>
      </c>
      <c r="J16" s="17">
        <v>1.16038745039947</v>
      </c>
    </row>
    <row r="17" spans="1:10" x14ac:dyDescent="0.2">
      <c r="A17" s="10" t="s">
        <v>16</v>
      </c>
      <c r="B17" s="17">
        <v>0.45423572194572598</v>
      </c>
      <c r="C17" s="17">
        <v>0.52895656530578905</v>
      </c>
      <c r="D17" s="17">
        <v>0.46654952507564201</v>
      </c>
      <c r="E17" s="17">
        <v>0.64224092351879203</v>
      </c>
      <c r="F17" s="17">
        <v>0.48755542308885402</v>
      </c>
      <c r="G17" s="17">
        <v>0.56349104693211005</v>
      </c>
      <c r="H17" s="17">
        <v>0.59985156516753801</v>
      </c>
      <c r="I17" s="17">
        <v>0.74557009991483403</v>
      </c>
      <c r="J17" s="17">
        <v>0.55123954541574505</v>
      </c>
    </row>
    <row r="18" spans="1:10" x14ac:dyDescent="0.2">
      <c r="A18" s="12" t="s">
        <v>17</v>
      </c>
      <c r="B18" s="19">
        <v>2.3142979157332602</v>
      </c>
      <c r="C18" s="19">
        <v>0.40764053315702697</v>
      </c>
      <c r="D18" s="19">
        <v>0.80173594106905799</v>
      </c>
      <c r="E18" s="19">
        <v>1.28739001790295</v>
      </c>
      <c r="F18" s="19">
        <v>2.8802152097479099</v>
      </c>
      <c r="G18" s="19">
        <v>0.55517050148065805</v>
      </c>
      <c r="H18" s="19">
        <v>0.44855347309043903</v>
      </c>
      <c r="I18" s="19">
        <v>0.50844228615515197</v>
      </c>
      <c r="J18" s="19">
        <v>0.52453878285156597</v>
      </c>
    </row>
    <row r="19" spans="1:10" x14ac:dyDescent="0.2">
      <c r="A19" s="9" t="s">
        <v>20</v>
      </c>
      <c r="B19" s="18">
        <v>1.3152511856216</v>
      </c>
      <c r="C19" s="18">
        <v>1.3586653904372299</v>
      </c>
      <c r="D19" s="18">
        <v>1.7621667542441599</v>
      </c>
      <c r="E19" s="18">
        <v>1.62156674515276</v>
      </c>
      <c r="F19" s="18">
        <v>1.8144368133307001</v>
      </c>
      <c r="G19" s="18">
        <v>1.6040107471571501</v>
      </c>
      <c r="H19" s="18">
        <v>1.7935234122618999</v>
      </c>
      <c r="I19" s="18">
        <v>1.9140517529076999</v>
      </c>
      <c r="J19" s="18">
        <v>1.58187303405609</v>
      </c>
    </row>
    <row r="20" spans="1:10" x14ac:dyDescent="0.2">
      <c r="A20" s="10" t="s">
        <v>15</v>
      </c>
      <c r="B20" s="17">
        <v>0.98930119118192605</v>
      </c>
      <c r="C20" s="17">
        <v>1.0428895971532299</v>
      </c>
      <c r="D20" s="17">
        <v>1.1401028536775999</v>
      </c>
      <c r="E20" s="17">
        <v>1.2666188577756501</v>
      </c>
      <c r="F20" s="17">
        <v>1.18386697076391</v>
      </c>
      <c r="G20" s="17">
        <v>1.15188042502785</v>
      </c>
      <c r="H20" s="17">
        <v>1.2620723821011901</v>
      </c>
      <c r="I20" s="17">
        <v>1.3456094565626</v>
      </c>
      <c r="J20" s="17">
        <v>1.19405177509599</v>
      </c>
    </row>
    <row r="21" spans="1:10" x14ac:dyDescent="0.2">
      <c r="A21" s="10" t="s">
        <v>16</v>
      </c>
      <c r="B21" s="17">
        <v>0.41700436025520798</v>
      </c>
      <c r="C21" s="17">
        <v>0.42637023884765901</v>
      </c>
      <c r="D21" s="17">
        <v>0.44056940492486601</v>
      </c>
      <c r="E21" s="17">
        <v>0.50179262391670598</v>
      </c>
      <c r="F21" s="17">
        <v>0.49658478845978998</v>
      </c>
      <c r="G21" s="17">
        <v>0.43434517945379503</v>
      </c>
      <c r="H21" s="17">
        <v>0.55249904593813903</v>
      </c>
      <c r="I21" s="17">
        <v>0.57203396476033896</v>
      </c>
      <c r="J21" s="17">
        <v>0.39583449850715802</v>
      </c>
    </row>
    <row r="22" spans="1:10" x14ac:dyDescent="0.2">
      <c r="A22" s="12" t="s">
        <v>17</v>
      </c>
      <c r="B22" s="19">
        <v>1.04764415411852</v>
      </c>
      <c r="C22" s="19">
        <v>0.778107335538197</v>
      </c>
      <c r="D22" s="19">
        <v>2.84169347612321</v>
      </c>
      <c r="E22" s="19">
        <v>0.81199133574492899</v>
      </c>
      <c r="F22" s="19">
        <v>2.83551367511373</v>
      </c>
      <c r="G22" s="19">
        <v>1.8684320403758099</v>
      </c>
      <c r="H22" s="19">
        <v>2.2229833271524502</v>
      </c>
      <c r="I22" s="19">
        <v>2.81701755850405</v>
      </c>
      <c r="J22" s="19">
        <v>1.48375517326698</v>
      </c>
    </row>
    <row r="23" spans="1:10" x14ac:dyDescent="0.2">
      <c r="A23" s="9" t="s">
        <v>21</v>
      </c>
      <c r="B23" s="18">
        <v>1.34129148295256</v>
      </c>
      <c r="C23" s="18">
        <v>1.49696623507163</v>
      </c>
      <c r="D23" s="18">
        <v>1.6846215372209701</v>
      </c>
      <c r="E23" s="18">
        <v>1.6230912382051701</v>
      </c>
      <c r="F23" s="18">
        <v>1.7342048480061201</v>
      </c>
      <c r="G23" s="18">
        <v>1.5727631991477899</v>
      </c>
      <c r="H23" s="18">
        <v>1.7044976524311799</v>
      </c>
      <c r="I23" s="18">
        <v>1.8190789222495301</v>
      </c>
      <c r="J23" s="18">
        <v>1.56167291153739</v>
      </c>
    </row>
    <row r="24" spans="1:10" x14ac:dyDescent="0.2">
      <c r="A24" s="10" t="s">
        <v>15</v>
      </c>
      <c r="B24" s="17">
        <v>0.97834054081722599</v>
      </c>
      <c r="C24" s="17">
        <v>1.0873878575254501</v>
      </c>
      <c r="D24" s="17">
        <v>1.1615770429345</v>
      </c>
      <c r="E24" s="17">
        <v>1.2643049007106</v>
      </c>
      <c r="F24" s="17">
        <v>1.19023345327809</v>
      </c>
      <c r="G24" s="17">
        <v>1.1772837247716801</v>
      </c>
      <c r="H24" s="17">
        <v>1.2486237083540701</v>
      </c>
      <c r="I24" s="17">
        <v>1.3425538913164901</v>
      </c>
      <c r="J24" s="17">
        <v>1.2080333102285301</v>
      </c>
    </row>
    <row r="25" spans="1:10" x14ac:dyDescent="0.2">
      <c r="A25" s="10" t="s">
        <v>16</v>
      </c>
      <c r="B25" s="17">
        <v>0.48882341829925502</v>
      </c>
      <c r="C25" s="17">
        <v>0.46027738992800399</v>
      </c>
      <c r="D25" s="17">
        <v>0.45297902391137501</v>
      </c>
      <c r="E25" s="17">
        <v>0.54250286581828799</v>
      </c>
      <c r="F25" s="17">
        <v>0.49678469154724503</v>
      </c>
      <c r="G25" s="17">
        <v>0.470389411648861</v>
      </c>
      <c r="H25" s="17">
        <v>0.55008346155490995</v>
      </c>
      <c r="I25" s="17">
        <v>0.57438726991257505</v>
      </c>
      <c r="J25" s="17">
        <v>0.44727174931393598</v>
      </c>
    </row>
    <row r="26" spans="1:10" x14ac:dyDescent="0.2">
      <c r="A26" s="12" t="s">
        <v>17</v>
      </c>
      <c r="B26" s="19">
        <v>1.4270979085100901</v>
      </c>
      <c r="C26" s="19">
        <v>1.23022173217519</v>
      </c>
      <c r="D26" s="19">
        <v>2.4439843962253001</v>
      </c>
      <c r="E26" s="19">
        <v>0.89183953584141396</v>
      </c>
      <c r="F26" s="19">
        <v>2.5231160851182901</v>
      </c>
      <c r="G26" s="19">
        <v>1.58302211368673</v>
      </c>
      <c r="H26" s="19">
        <v>1.8492163431083199</v>
      </c>
      <c r="I26" s="19">
        <v>2.3559224908457201</v>
      </c>
      <c r="J26" s="19">
        <v>1.27156610742669</v>
      </c>
    </row>
    <row r="28" spans="1:10" x14ac:dyDescent="0.2">
      <c r="A28" s="13" t="s">
        <v>22</v>
      </c>
    </row>
    <row r="29" spans="1:10" x14ac:dyDescent="0.2">
      <c r="A29" s="13" t="s">
        <v>40</v>
      </c>
    </row>
    <row r="30" spans="1:10" x14ac:dyDescent="0.2">
      <c r="A30" s="13" t="s">
        <v>26</v>
      </c>
    </row>
    <row r="31" spans="1:10" x14ac:dyDescent="0.2">
      <c r="A31" s="13"/>
    </row>
    <row r="32" spans="1:10" x14ac:dyDescent="0.2">
      <c r="A32" s="13" t="s">
        <v>143</v>
      </c>
    </row>
    <row r="33" spans="1:1" x14ac:dyDescent="0.2">
      <c r="A33" s="13" t="s">
        <v>278</v>
      </c>
    </row>
  </sheetData>
  <mergeCells count="1">
    <mergeCell ref="B6:J6"/>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34"/>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HYPERLINK("#'Contents'!A11", "Link to contents")</f>
        <v>Link to contents</v>
      </c>
    </row>
    <row r="3" spans="1:10" ht="15" x14ac:dyDescent="0.25">
      <c r="A3" s="2" t="s">
        <v>45</v>
      </c>
    </row>
    <row r="5" spans="1:10" x14ac:dyDescent="0.2">
      <c r="B5" s="5" t="s">
        <v>4</v>
      </c>
      <c r="C5" s="5" t="s">
        <v>5</v>
      </c>
      <c r="D5" s="5" t="s">
        <v>6</v>
      </c>
      <c r="E5" s="5" t="s">
        <v>7</v>
      </c>
      <c r="F5" s="5" t="s">
        <v>8</v>
      </c>
      <c r="G5" s="5" t="s">
        <v>9</v>
      </c>
      <c r="H5" s="5" t="s">
        <v>10</v>
      </c>
      <c r="I5" s="5" t="s">
        <v>11</v>
      </c>
      <c r="J5" s="5" t="s">
        <v>12</v>
      </c>
    </row>
    <row r="6" spans="1:10" x14ac:dyDescent="0.2">
      <c r="A6" s="6"/>
      <c r="B6" s="91" t="s">
        <v>13</v>
      </c>
      <c r="C6" s="92"/>
      <c r="D6" s="92"/>
      <c r="E6" s="92"/>
      <c r="F6" s="92"/>
      <c r="G6" s="92"/>
      <c r="H6" s="92"/>
      <c r="I6" s="92"/>
      <c r="J6" s="92"/>
    </row>
    <row r="7" spans="1:10" x14ac:dyDescent="0.2">
      <c r="A7" s="9" t="s">
        <v>14</v>
      </c>
      <c r="B7" s="8">
        <v>907</v>
      </c>
      <c r="C7" s="8">
        <v>1296</v>
      </c>
      <c r="D7" s="8">
        <v>1558</v>
      </c>
      <c r="E7" s="8">
        <v>1753</v>
      </c>
      <c r="F7" s="8">
        <v>1775</v>
      </c>
      <c r="G7" s="8">
        <v>1712</v>
      </c>
      <c r="H7" s="8">
        <v>1919</v>
      </c>
      <c r="I7" s="8">
        <v>2188</v>
      </c>
      <c r="J7" s="8">
        <v>1905</v>
      </c>
    </row>
    <row r="8" spans="1:10" x14ac:dyDescent="0.2">
      <c r="A8" s="10" t="s">
        <v>15</v>
      </c>
      <c r="B8" s="7">
        <v>775</v>
      </c>
      <c r="C8" s="7">
        <v>1100</v>
      </c>
      <c r="D8" s="7">
        <v>1306</v>
      </c>
      <c r="E8" s="7">
        <v>1456</v>
      </c>
      <c r="F8" s="7">
        <v>1482</v>
      </c>
      <c r="G8" s="7">
        <v>1442</v>
      </c>
      <c r="H8" s="7">
        <v>1597</v>
      </c>
      <c r="I8" s="7">
        <v>1848</v>
      </c>
      <c r="J8" s="7">
        <v>1634</v>
      </c>
    </row>
    <row r="9" spans="1:10" x14ac:dyDescent="0.2">
      <c r="A9" s="10" t="s">
        <v>16</v>
      </c>
      <c r="B9" s="7">
        <v>79</v>
      </c>
      <c r="C9" s="7">
        <v>117</v>
      </c>
      <c r="D9" s="7">
        <v>157</v>
      </c>
      <c r="E9" s="7">
        <v>170</v>
      </c>
      <c r="F9" s="7">
        <v>170</v>
      </c>
      <c r="G9" s="7">
        <v>156</v>
      </c>
      <c r="H9" s="7">
        <v>210</v>
      </c>
      <c r="I9" s="7">
        <v>202</v>
      </c>
      <c r="J9" s="7">
        <v>148</v>
      </c>
    </row>
    <row r="10" spans="1:10" x14ac:dyDescent="0.2">
      <c r="A10" s="12" t="s">
        <v>17</v>
      </c>
      <c r="B10" s="11">
        <v>53</v>
      </c>
      <c r="C10" s="11">
        <v>79</v>
      </c>
      <c r="D10" s="11">
        <v>95</v>
      </c>
      <c r="E10" s="11">
        <v>127</v>
      </c>
      <c r="F10" s="11">
        <v>123</v>
      </c>
      <c r="G10" s="11">
        <v>114</v>
      </c>
      <c r="H10" s="11">
        <v>112</v>
      </c>
      <c r="I10" s="11">
        <v>138</v>
      </c>
      <c r="J10" s="11">
        <v>123</v>
      </c>
    </row>
    <row r="11" spans="1:10" x14ac:dyDescent="0.2">
      <c r="A11" s="9" t="s">
        <v>18</v>
      </c>
      <c r="B11" s="8">
        <v>5217</v>
      </c>
      <c r="C11" s="8">
        <v>6921</v>
      </c>
      <c r="D11" s="8">
        <v>8930</v>
      </c>
      <c r="E11" s="8">
        <v>10196</v>
      </c>
      <c r="F11" s="8">
        <v>9626</v>
      </c>
      <c r="G11" s="8">
        <v>8589</v>
      </c>
      <c r="H11" s="8">
        <v>9374</v>
      </c>
      <c r="I11" s="8">
        <v>10313</v>
      </c>
      <c r="J11" s="8">
        <v>8599</v>
      </c>
    </row>
    <row r="12" spans="1:10" x14ac:dyDescent="0.2">
      <c r="A12" s="10" t="s">
        <v>15</v>
      </c>
      <c r="B12" s="7">
        <v>4252</v>
      </c>
      <c r="C12" s="7">
        <v>5778</v>
      </c>
      <c r="D12" s="7">
        <v>7501</v>
      </c>
      <c r="E12" s="7">
        <v>8639</v>
      </c>
      <c r="F12" s="7">
        <v>8330</v>
      </c>
      <c r="G12" s="7">
        <v>7410</v>
      </c>
      <c r="H12" s="7">
        <v>8090</v>
      </c>
      <c r="I12" s="7">
        <v>9039</v>
      </c>
      <c r="J12" s="7">
        <v>7385</v>
      </c>
    </row>
    <row r="13" spans="1:10" x14ac:dyDescent="0.2">
      <c r="A13" s="10" t="s">
        <v>16</v>
      </c>
      <c r="B13" s="7">
        <v>423</v>
      </c>
      <c r="C13" s="7">
        <v>487</v>
      </c>
      <c r="D13" s="7">
        <v>657</v>
      </c>
      <c r="E13" s="7">
        <v>641</v>
      </c>
      <c r="F13" s="7">
        <v>538</v>
      </c>
      <c r="G13" s="7">
        <v>493</v>
      </c>
      <c r="H13" s="7">
        <v>516</v>
      </c>
      <c r="I13" s="7">
        <v>507</v>
      </c>
      <c r="J13" s="7">
        <v>432</v>
      </c>
    </row>
    <row r="14" spans="1:10" x14ac:dyDescent="0.2">
      <c r="A14" s="12" t="s">
        <v>17</v>
      </c>
      <c r="B14" s="11">
        <v>542</v>
      </c>
      <c r="C14" s="11">
        <v>656</v>
      </c>
      <c r="D14" s="11">
        <v>772</v>
      </c>
      <c r="E14" s="11">
        <v>916</v>
      </c>
      <c r="F14" s="11">
        <v>758</v>
      </c>
      <c r="G14" s="11">
        <v>686</v>
      </c>
      <c r="H14" s="11">
        <v>768</v>
      </c>
      <c r="I14" s="11">
        <v>767</v>
      </c>
      <c r="J14" s="11">
        <v>782</v>
      </c>
    </row>
    <row r="15" spans="1:10" x14ac:dyDescent="0.2">
      <c r="A15" s="9" t="s">
        <v>19</v>
      </c>
      <c r="B15" s="8">
        <v>2415</v>
      </c>
      <c r="C15" s="8">
        <v>2959</v>
      </c>
      <c r="D15" s="8">
        <v>3334</v>
      </c>
      <c r="E15" s="8">
        <v>3750</v>
      </c>
      <c r="F15" s="8">
        <v>3615</v>
      </c>
      <c r="G15" s="8">
        <v>3442</v>
      </c>
      <c r="H15" s="8">
        <v>3711</v>
      </c>
      <c r="I15" s="8">
        <v>4254</v>
      </c>
      <c r="J15" s="8">
        <v>3529</v>
      </c>
    </row>
    <row r="16" spans="1:10" x14ac:dyDescent="0.2">
      <c r="A16" s="10" t="s">
        <v>15</v>
      </c>
      <c r="B16" s="7">
        <v>2081</v>
      </c>
      <c r="C16" s="7">
        <v>2531</v>
      </c>
      <c r="D16" s="7">
        <v>2864</v>
      </c>
      <c r="E16" s="7">
        <v>3200</v>
      </c>
      <c r="F16" s="7">
        <v>3064</v>
      </c>
      <c r="G16" s="7">
        <v>2939</v>
      </c>
      <c r="H16" s="7">
        <v>3156</v>
      </c>
      <c r="I16" s="7">
        <v>3664</v>
      </c>
      <c r="J16" s="7">
        <v>3048</v>
      </c>
    </row>
    <row r="17" spans="1:10" x14ac:dyDescent="0.2">
      <c r="A17" s="10" t="s">
        <v>16</v>
      </c>
      <c r="B17" s="7">
        <v>135</v>
      </c>
      <c r="C17" s="7">
        <v>211</v>
      </c>
      <c r="D17" s="7">
        <v>202</v>
      </c>
      <c r="E17" s="7">
        <v>265</v>
      </c>
      <c r="F17" s="7">
        <v>262</v>
      </c>
      <c r="G17" s="7">
        <v>257</v>
      </c>
      <c r="H17" s="7">
        <v>307</v>
      </c>
      <c r="I17" s="7">
        <v>312</v>
      </c>
      <c r="J17" s="7">
        <v>226</v>
      </c>
    </row>
    <row r="18" spans="1:10" x14ac:dyDescent="0.2">
      <c r="A18" s="12" t="s">
        <v>17</v>
      </c>
      <c r="B18" s="11">
        <v>199</v>
      </c>
      <c r="C18" s="11">
        <v>217</v>
      </c>
      <c r="D18" s="11">
        <v>268</v>
      </c>
      <c r="E18" s="11">
        <v>285</v>
      </c>
      <c r="F18" s="11">
        <v>289</v>
      </c>
      <c r="G18" s="11">
        <v>246</v>
      </c>
      <c r="H18" s="11">
        <v>248</v>
      </c>
      <c r="I18" s="11">
        <v>278</v>
      </c>
      <c r="J18" s="11">
        <v>255</v>
      </c>
    </row>
    <row r="19" spans="1:10" x14ac:dyDescent="0.2">
      <c r="A19" s="9" t="s">
        <v>20</v>
      </c>
      <c r="B19" s="8">
        <v>18364</v>
      </c>
      <c r="C19" s="8">
        <v>23262</v>
      </c>
      <c r="D19" s="8">
        <v>27781</v>
      </c>
      <c r="E19" s="8">
        <v>29002</v>
      </c>
      <c r="F19" s="8">
        <v>26447</v>
      </c>
      <c r="G19" s="8">
        <v>23458</v>
      </c>
      <c r="H19" s="8">
        <v>24737</v>
      </c>
      <c r="I19" s="8">
        <v>26208</v>
      </c>
      <c r="J19" s="8">
        <v>20856</v>
      </c>
    </row>
    <row r="20" spans="1:10" x14ac:dyDescent="0.2">
      <c r="A20" s="10" t="s">
        <v>15</v>
      </c>
      <c r="B20" s="7">
        <v>15162</v>
      </c>
      <c r="C20" s="7">
        <v>19459</v>
      </c>
      <c r="D20" s="7">
        <v>23030</v>
      </c>
      <c r="E20" s="7">
        <v>24376</v>
      </c>
      <c r="F20" s="7">
        <v>21990</v>
      </c>
      <c r="G20" s="7">
        <v>19676</v>
      </c>
      <c r="H20" s="7">
        <v>20987</v>
      </c>
      <c r="I20" s="7">
        <v>22306</v>
      </c>
      <c r="J20" s="7">
        <v>17381</v>
      </c>
    </row>
    <row r="21" spans="1:10" x14ac:dyDescent="0.2">
      <c r="A21" s="10" t="s">
        <v>16</v>
      </c>
      <c r="B21" s="7">
        <v>971</v>
      </c>
      <c r="C21" s="7">
        <v>1245</v>
      </c>
      <c r="D21" s="7">
        <v>1453</v>
      </c>
      <c r="E21" s="7">
        <v>1490</v>
      </c>
      <c r="F21" s="7">
        <v>1324</v>
      </c>
      <c r="G21" s="7">
        <v>1199</v>
      </c>
      <c r="H21" s="7">
        <v>1187</v>
      </c>
      <c r="I21" s="7">
        <v>1171</v>
      </c>
      <c r="J21" s="7">
        <v>908</v>
      </c>
    </row>
    <row r="22" spans="1:10" x14ac:dyDescent="0.2">
      <c r="A22" s="12" t="s">
        <v>17</v>
      </c>
      <c r="B22" s="11">
        <v>2231</v>
      </c>
      <c r="C22" s="11">
        <v>2558</v>
      </c>
      <c r="D22" s="11">
        <v>3298</v>
      </c>
      <c r="E22" s="11">
        <v>3136</v>
      </c>
      <c r="F22" s="11">
        <v>3133</v>
      </c>
      <c r="G22" s="11">
        <v>2583</v>
      </c>
      <c r="H22" s="11">
        <v>2563</v>
      </c>
      <c r="I22" s="11">
        <v>2731</v>
      </c>
      <c r="J22" s="11">
        <v>2567</v>
      </c>
    </row>
    <row r="23" spans="1:10" x14ac:dyDescent="0.2">
      <c r="A23" s="9" t="s">
        <v>21</v>
      </c>
      <c r="B23" s="8">
        <v>27141</v>
      </c>
      <c r="C23" s="8">
        <v>34631</v>
      </c>
      <c r="D23" s="8">
        <v>41810</v>
      </c>
      <c r="E23" s="8">
        <v>44890</v>
      </c>
      <c r="F23" s="8">
        <v>41640</v>
      </c>
      <c r="G23" s="8">
        <v>37354</v>
      </c>
      <c r="H23" s="8">
        <v>39946</v>
      </c>
      <c r="I23" s="8">
        <v>43080</v>
      </c>
      <c r="J23" s="8">
        <v>34979</v>
      </c>
    </row>
    <row r="24" spans="1:10" x14ac:dyDescent="0.2">
      <c r="A24" s="10" t="s">
        <v>15</v>
      </c>
      <c r="B24" s="7">
        <v>22467</v>
      </c>
      <c r="C24" s="7">
        <v>29023</v>
      </c>
      <c r="D24" s="7">
        <v>34874</v>
      </c>
      <c r="E24" s="7">
        <v>37820</v>
      </c>
      <c r="F24" s="7">
        <v>35009</v>
      </c>
      <c r="G24" s="7">
        <v>31583</v>
      </c>
      <c r="H24" s="7">
        <v>33985</v>
      </c>
      <c r="I24" s="7">
        <v>36964</v>
      </c>
      <c r="J24" s="7">
        <v>29524</v>
      </c>
    </row>
    <row r="25" spans="1:10" x14ac:dyDescent="0.2">
      <c r="A25" s="10" t="s">
        <v>16</v>
      </c>
      <c r="B25" s="7">
        <v>1612</v>
      </c>
      <c r="C25" s="7">
        <v>2064</v>
      </c>
      <c r="D25" s="7">
        <v>2473</v>
      </c>
      <c r="E25" s="7">
        <v>2573</v>
      </c>
      <c r="F25" s="7">
        <v>2300</v>
      </c>
      <c r="G25" s="7">
        <v>2113</v>
      </c>
      <c r="H25" s="7">
        <v>2226</v>
      </c>
      <c r="I25" s="7">
        <v>2194</v>
      </c>
      <c r="J25" s="7">
        <v>1720</v>
      </c>
    </row>
    <row r="26" spans="1:10" x14ac:dyDescent="0.2">
      <c r="A26" s="12" t="s">
        <v>17</v>
      </c>
      <c r="B26" s="11">
        <v>3062</v>
      </c>
      <c r="C26" s="11">
        <v>3544</v>
      </c>
      <c r="D26" s="11">
        <v>4463</v>
      </c>
      <c r="E26" s="11">
        <v>4497</v>
      </c>
      <c r="F26" s="11">
        <v>4331</v>
      </c>
      <c r="G26" s="11">
        <v>3658</v>
      </c>
      <c r="H26" s="11">
        <v>3735</v>
      </c>
      <c r="I26" s="11">
        <v>3922</v>
      </c>
      <c r="J26" s="11">
        <v>3735</v>
      </c>
    </row>
    <row r="28" spans="1:10" x14ac:dyDescent="0.2">
      <c r="A28" s="13" t="s">
        <v>22</v>
      </c>
    </row>
    <row r="29" spans="1:10" x14ac:dyDescent="0.2">
      <c r="A29" s="13" t="s">
        <v>46</v>
      </c>
    </row>
    <row r="30" spans="1:10" x14ac:dyDescent="0.2">
      <c r="A30" s="13" t="s">
        <v>47</v>
      </c>
    </row>
    <row r="31" spans="1:10" x14ac:dyDescent="0.2">
      <c r="A31" s="13" t="s">
        <v>34</v>
      </c>
    </row>
    <row r="32" spans="1:10" x14ac:dyDescent="0.2">
      <c r="A32" s="13"/>
    </row>
    <row r="33" spans="1:1" x14ac:dyDescent="0.2">
      <c r="A33" s="13" t="s">
        <v>143</v>
      </c>
    </row>
    <row r="34" spans="1:1" x14ac:dyDescent="0.2">
      <c r="A34" s="13" t="s">
        <v>278</v>
      </c>
    </row>
  </sheetData>
  <mergeCells count="1">
    <mergeCell ref="B6:J6"/>
  </mergeCells>
  <conditionalFormatting sqref="B7:J10">
    <cfRule type="expression" dxfId="34" priority="5">
      <formula>B7=2</formula>
    </cfRule>
  </conditionalFormatting>
  <conditionalFormatting sqref="B11:J14">
    <cfRule type="expression" dxfId="33" priority="4">
      <formula>B11=2</formula>
    </cfRule>
  </conditionalFormatting>
  <conditionalFormatting sqref="B15:J18">
    <cfRule type="expression" dxfId="32" priority="3">
      <formula>B15=2</formula>
    </cfRule>
  </conditionalFormatting>
  <conditionalFormatting sqref="B19:J22">
    <cfRule type="expression" dxfId="31" priority="2">
      <formula>B19=2</formula>
    </cfRule>
  </conditionalFormatting>
  <conditionalFormatting sqref="B23:J26">
    <cfRule type="expression" dxfId="30" priority="1">
      <formula>B23=2</formula>
    </cfRule>
  </conditionalFormatting>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J35"/>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HYPERLINK("#'Contents'!A12", "Link to contents")</f>
        <v>Link to contents</v>
      </c>
    </row>
    <row r="3" spans="1:10" ht="15" x14ac:dyDescent="0.25">
      <c r="A3" s="2" t="s">
        <v>49</v>
      </c>
    </row>
    <row r="5" spans="1:10" x14ac:dyDescent="0.2">
      <c r="B5" s="5" t="s">
        <v>4</v>
      </c>
      <c r="C5" s="5" t="s">
        <v>5</v>
      </c>
      <c r="D5" s="5" t="s">
        <v>6</v>
      </c>
      <c r="E5" s="5" t="s">
        <v>7</v>
      </c>
      <c r="F5" s="5" t="s">
        <v>8</v>
      </c>
      <c r="G5" s="5" t="s">
        <v>9</v>
      </c>
      <c r="H5" s="5" t="s">
        <v>10</v>
      </c>
      <c r="I5" s="5" t="s">
        <v>11</v>
      </c>
      <c r="J5" s="5" t="s">
        <v>12</v>
      </c>
    </row>
    <row r="6" spans="1:10" x14ac:dyDescent="0.2">
      <c r="A6" s="6"/>
      <c r="B6" s="91" t="s">
        <v>29</v>
      </c>
      <c r="C6" s="92"/>
      <c r="D6" s="92"/>
      <c r="E6" s="92"/>
      <c r="F6" s="92"/>
      <c r="G6" s="92"/>
      <c r="H6" s="92"/>
      <c r="I6" s="92"/>
      <c r="J6" s="92"/>
    </row>
    <row r="7" spans="1:10" x14ac:dyDescent="0.2">
      <c r="A7" s="9" t="s">
        <v>14</v>
      </c>
      <c r="B7" s="15">
        <v>1532.0816547157499</v>
      </c>
      <c r="C7" s="15">
        <v>2128.14870767513</v>
      </c>
      <c r="D7" s="15">
        <v>2488.3210221601098</v>
      </c>
      <c r="E7" s="15">
        <v>2723.42408824329</v>
      </c>
      <c r="F7" s="15">
        <v>2679.4272818531099</v>
      </c>
      <c r="G7" s="15">
        <v>2507.8186226040598</v>
      </c>
      <c r="H7" s="15">
        <v>2725.8716326110298</v>
      </c>
      <c r="I7" s="15">
        <v>3015.3731662107298</v>
      </c>
      <c r="J7" s="15">
        <v>2549.8935871180202</v>
      </c>
    </row>
    <row r="8" spans="1:10" x14ac:dyDescent="0.2">
      <c r="A8" s="10" t="s">
        <v>15</v>
      </c>
      <c r="B8" s="14">
        <v>1309.1105649445501</v>
      </c>
      <c r="C8" s="14">
        <v>1806.29905744031</v>
      </c>
      <c r="D8" s="14">
        <v>2085.8454781393498</v>
      </c>
      <c r="E8" s="14">
        <v>2262.0111080902602</v>
      </c>
      <c r="F8" s="14">
        <v>2237.1330882852399</v>
      </c>
      <c r="G8" s="14">
        <v>2112.3098445064602</v>
      </c>
      <c r="H8" s="14">
        <v>2268.4820204688999</v>
      </c>
      <c r="I8" s="14">
        <v>2546.80512392936</v>
      </c>
      <c r="J8" s="14">
        <v>2187.1528196067402</v>
      </c>
    </row>
    <row r="9" spans="1:10" x14ac:dyDescent="0.2">
      <c r="A9" s="10" t="s">
        <v>16</v>
      </c>
      <c r="B9" s="14">
        <v>133.444818878219</v>
      </c>
      <c r="C9" s="14">
        <v>192.12453610956001</v>
      </c>
      <c r="D9" s="14">
        <v>250.74865242563399</v>
      </c>
      <c r="E9" s="14">
        <v>264.10843981823098</v>
      </c>
      <c r="F9" s="14">
        <v>256.621204459171</v>
      </c>
      <c r="G9" s="14">
        <v>228.51618290083701</v>
      </c>
      <c r="H9" s="14">
        <v>298.29757313617301</v>
      </c>
      <c r="I9" s="14">
        <v>278.38454276716999</v>
      </c>
      <c r="J9" s="14">
        <v>198.10196897294799</v>
      </c>
    </row>
    <row r="10" spans="1:10" x14ac:dyDescent="0.2">
      <c r="A10" s="12" t="s">
        <v>17</v>
      </c>
      <c r="B10" s="16">
        <v>89.526270892982296</v>
      </c>
      <c r="C10" s="16">
        <v>129.72511412525901</v>
      </c>
      <c r="D10" s="16">
        <v>151.72689159512899</v>
      </c>
      <c r="E10" s="16">
        <v>197.304540334796</v>
      </c>
      <c r="F10" s="16">
        <v>185.672989108694</v>
      </c>
      <c r="G10" s="16">
        <v>166.99259519676599</v>
      </c>
      <c r="H10" s="16">
        <v>159.09203900595901</v>
      </c>
      <c r="I10" s="16">
        <v>190.18349951420501</v>
      </c>
      <c r="J10" s="16">
        <v>164.63879853832901</v>
      </c>
    </row>
    <row r="11" spans="1:10" x14ac:dyDescent="0.2">
      <c r="A11" s="9" t="s">
        <v>18</v>
      </c>
      <c r="B11" s="15">
        <v>303.74042623800301</v>
      </c>
      <c r="C11" s="15">
        <v>395.53069177580801</v>
      </c>
      <c r="D11" s="15">
        <v>502.207209119813</v>
      </c>
      <c r="E11" s="15">
        <v>564.22999843115701</v>
      </c>
      <c r="F11" s="15">
        <v>523.22511263118997</v>
      </c>
      <c r="G11" s="15">
        <v>458.03285315164902</v>
      </c>
      <c r="H11" s="15">
        <v>490.313638057628</v>
      </c>
      <c r="I11" s="15">
        <v>529.34970264179503</v>
      </c>
      <c r="J11" s="15">
        <v>433.41122201904398</v>
      </c>
    </row>
    <row r="12" spans="1:10" x14ac:dyDescent="0.2">
      <c r="A12" s="10" t="s">
        <v>15</v>
      </c>
      <c r="B12" s="14">
        <v>247.556889469808</v>
      </c>
      <c r="C12" s="14">
        <v>330.20897804950403</v>
      </c>
      <c r="D12" s="14">
        <v>421.842808018781</v>
      </c>
      <c r="E12" s="14">
        <v>478.06815971427699</v>
      </c>
      <c r="F12" s="14">
        <v>452.78050989173198</v>
      </c>
      <c r="G12" s="14">
        <v>395.15932493348703</v>
      </c>
      <c r="H12" s="14">
        <v>423.15311840049202</v>
      </c>
      <c r="I12" s="14">
        <v>463.95733173462497</v>
      </c>
      <c r="J12" s="14">
        <v>372.22256943954397</v>
      </c>
    </row>
    <row r="13" spans="1:10" x14ac:dyDescent="0.2">
      <c r="A13" s="10" t="s">
        <v>16</v>
      </c>
      <c r="B13" s="14">
        <v>24.627602127405599</v>
      </c>
      <c r="C13" s="14">
        <v>27.831736294584399</v>
      </c>
      <c r="D13" s="14">
        <v>36.948503515309902</v>
      </c>
      <c r="E13" s="14">
        <v>35.471893781323203</v>
      </c>
      <c r="F13" s="14">
        <v>29.243207001410799</v>
      </c>
      <c r="G13" s="14">
        <v>26.2906271514452</v>
      </c>
      <c r="H13" s="14">
        <v>26.989741544456599</v>
      </c>
      <c r="I13" s="14">
        <v>26.023494544690202</v>
      </c>
      <c r="J13" s="14">
        <v>21.7738862556375</v>
      </c>
    </row>
    <row r="14" spans="1:10" x14ac:dyDescent="0.2">
      <c r="A14" s="12" t="s">
        <v>17</v>
      </c>
      <c r="B14" s="16">
        <v>31.5559346407892</v>
      </c>
      <c r="C14" s="16">
        <v>37.489977431719403</v>
      </c>
      <c r="D14" s="16">
        <v>43.415897585721801</v>
      </c>
      <c r="E14" s="16">
        <v>50.689944935557101</v>
      </c>
      <c r="F14" s="16">
        <v>41.201395738047196</v>
      </c>
      <c r="G14" s="16">
        <v>36.5829010667169</v>
      </c>
      <c r="H14" s="16">
        <v>40.170778112679599</v>
      </c>
      <c r="I14" s="16">
        <v>39.368876362480101</v>
      </c>
      <c r="J14" s="16">
        <v>39.414766323862402</v>
      </c>
    </row>
    <row r="15" spans="1:10" x14ac:dyDescent="0.2">
      <c r="A15" s="9" t="s">
        <v>19</v>
      </c>
      <c r="B15" s="15">
        <v>4325.1278285709204</v>
      </c>
      <c r="C15" s="15">
        <v>5132.1186683201404</v>
      </c>
      <c r="D15" s="15">
        <v>5605.7166876839001</v>
      </c>
      <c r="E15" s="15">
        <v>6116.3575867299496</v>
      </c>
      <c r="F15" s="15">
        <v>5723.9670337500302</v>
      </c>
      <c r="G15" s="15">
        <v>5286.7225238647397</v>
      </c>
      <c r="H15" s="15">
        <v>5521.9516550231001</v>
      </c>
      <c r="I15" s="15">
        <v>6138.12955868667</v>
      </c>
      <c r="J15" s="15">
        <v>4942.3693682338298</v>
      </c>
    </row>
    <row r="16" spans="1:10" x14ac:dyDescent="0.2">
      <c r="A16" s="10" t="s">
        <v>15</v>
      </c>
      <c r="B16" s="14">
        <v>3726.9527996919601</v>
      </c>
      <c r="C16" s="14">
        <v>4389.7912637777199</v>
      </c>
      <c r="D16" s="14">
        <v>4815.4686843211402</v>
      </c>
      <c r="E16" s="14">
        <v>5219.29180734289</v>
      </c>
      <c r="F16" s="14">
        <v>4851.5172866971197</v>
      </c>
      <c r="G16" s="14">
        <v>4514.14221314308</v>
      </c>
      <c r="H16" s="14">
        <v>4696.1140995022697</v>
      </c>
      <c r="I16" s="14">
        <v>5286.81398754771</v>
      </c>
      <c r="J16" s="14">
        <v>4268.7282046972796</v>
      </c>
    </row>
    <row r="17" spans="1:10" x14ac:dyDescent="0.2">
      <c r="A17" s="10" t="s">
        <v>16</v>
      </c>
      <c r="B17" s="14">
        <v>241.77733203191499</v>
      </c>
      <c r="C17" s="14">
        <v>365.960472800118</v>
      </c>
      <c r="D17" s="14">
        <v>339.63850357293001</v>
      </c>
      <c r="E17" s="14">
        <v>432.22260279558299</v>
      </c>
      <c r="F17" s="14">
        <v>414.849063026973</v>
      </c>
      <c r="G17" s="14">
        <v>394.73785259536299</v>
      </c>
      <c r="H17" s="14">
        <v>456.81464782864202</v>
      </c>
      <c r="I17" s="14">
        <v>450.18721728026298</v>
      </c>
      <c r="J17" s="14">
        <v>316.513311765612</v>
      </c>
    </row>
    <row r="18" spans="1:10" x14ac:dyDescent="0.2">
      <c r="A18" s="12" t="s">
        <v>17</v>
      </c>
      <c r="B18" s="16">
        <v>356.39769684704402</v>
      </c>
      <c r="C18" s="16">
        <v>376.36693174230101</v>
      </c>
      <c r="D18" s="16">
        <v>450.60949978982802</v>
      </c>
      <c r="E18" s="16">
        <v>464.84317659147598</v>
      </c>
      <c r="F18" s="16">
        <v>457.600684025936</v>
      </c>
      <c r="G18" s="16">
        <v>377.84245812630098</v>
      </c>
      <c r="H18" s="16">
        <v>369.02290769219297</v>
      </c>
      <c r="I18" s="16">
        <v>401.12835385869602</v>
      </c>
      <c r="J18" s="16">
        <v>357.127851770934</v>
      </c>
    </row>
    <row r="19" spans="1:10" x14ac:dyDescent="0.2">
      <c r="A19" s="9" t="s">
        <v>20</v>
      </c>
      <c r="B19" s="15">
        <v>1093.1873130981</v>
      </c>
      <c r="C19" s="15">
        <v>1362.86979531467</v>
      </c>
      <c r="D19" s="15">
        <v>1608.1616184771001</v>
      </c>
      <c r="E19" s="15">
        <v>1660.07927762911</v>
      </c>
      <c r="F19" s="15">
        <v>1492.3368696418599</v>
      </c>
      <c r="G19" s="15">
        <v>1302.43244166107</v>
      </c>
      <c r="H19" s="15">
        <v>1351.1018769157499</v>
      </c>
      <c r="I19" s="15">
        <v>1407.73691305017</v>
      </c>
      <c r="J19" s="15">
        <v>1102.35646135965</v>
      </c>
    </row>
    <row r="20" spans="1:10" x14ac:dyDescent="0.2">
      <c r="A20" s="10" t="s">
        <v>15</v>
      </c>
      <c r="B20" s="14">
        <v>902.57602053982498</v>
      </c>
      <c r="C20" s="14">
        <v>1140.060327875</v>
      </c>
      <c r="D20" s="14">
        <v>1333.13999040811</v>
      </c>
      <c r="E20" s="14">
        <v>1395.2862723773301</v>
      </c>
      <c r="F20" s="14">
        <v>1240.8397082249201</v>
      </c>
      <c r="G20" s="14">
        <v>1092.4486623805601</v>
      </c>
      <c r="H20" s="14">
        <v>1146.2818891066399</v>
      </c>
      <c r="I20" s="14">
        <v>1198.1448253394799</v>
      </c>
      <c r="J20" s="14">
        <v>918.68324006962098</v>
      </c>
    </row>
    <row r="21" spans="1:10" x14ac:dyDescent="0.2">
      <c r="A21" s="10" t="s">
        <v>16</v>
      </c>
      <c r="B21" s="14">
        <v>57.8024875309438</v>
      </c>
      <c r="C21" s="14">
        <v>72.941831964868399</v>
      </c>
      <c r="D21" s="14">
        <v>84.109961183802795</v>
      </c>
      <c r="E21" s="14">
        <v>85.287846481876301</v>
      </c>
      <c r="F21" s="14">
        <v>74.709948780800204</v>
      </c>
      <c r="G21" s="14">
        <v>66.570743352017402</v>
      </c>
      <c r="H21" s="14">
        <v>64.832353474511706</v>
      </c>
      <c r="I21" s="14">
        <v>62.899111919328</v>
      </c>
      <c r="J21" s="14">
        <v>47.992887750026803</v>
      </c>
    </row>
    <row r="22" spans="1:10" x14ac:dyDescent="0.2">
      <c r="A22" s="12" t="s">
        <v>17</v>
      </c>
      <c r="B22" s="16">
        <v>132.80880502732799</v>
      </c>
      <c r="C22" s="16">
        <v>149.86763547480601</v>
      </c>
      <c r="D22" s="16">
        <v>190.91166688518999</v>
      </c>
      <c r="E22" s="16">
        <v>179.505158769909</v>
      </c>
      <c r="F22" s="16">
        <v>176.78721263613801</v>
      </c>
      <c r="G22" s="16">
        <v>143.41303592849101</v>
      </c>
      <c r="H22" s="16">
        <v>139.987634334603</v>
      </c>
      <c r="I22" s="16">
        <v>146.69297579136199</v>
      </c>
      <c r="J22" s="16">
        <v>135.680333539999</v>
      </c>
    </row>
    <row r="23" spans="1:10" x14ac:dyDescent="0.2">
      <c r="A23" s="9" t="s">
        <v>21</v>
      </c>
      <c r="B23" s="15">
        <v>772.70179862920202</v>
      </c>
      <c r="C23" s="15">
        <v>968.64646543754998</v>
      </c>
      <c r="D23" s="15">
        <v>1152.5086496725201</v>
      </c>
      <c r="E23" s="15">
        <v>1219.91386413491</v>
      </c>
      <c r="F23" s="15">
        <v>1112.9727478038201</v>
      </c>
      <c r="G23" s="15">
        <v>980.508090294206</v>
      </c>
      <c r="H23" s="15">
        <v>1029.45184253608</v>
      </c>
      <c r="I23" s="15">
        <v>1090.1314509249801</v>
      </c>
      <c r="J23" s="15">
        <v>869.67288375413102</v>
      </c>
    </row>
    <row r="24" spans="1:10" x14ac:dyDescent="0.2">
      <c r="A24" s="10" t="s">
        <v>15</v>
      </c>
      <c r="B24" s="14">
        <v>639.63344422837395</v>
      </c>
      <c r="C24" s="14">
        <v>811.78788849279601</v>
      </c>
      <c r="D24" s="14">
        <v>961.31515543361195</v>
      </c>
      <c r="E24" s="14">
        <v>1027.7821862682599</v>
      </c>
      <c r="F24" s="14">
        <v>935.73638155293099</v>
      </c>
      <c r="G24" s="14">
        <v>829.02465641596405</v>
      </c>
      <c r="H24" s="14">
        <v>875.83039274492398</v>
      </c>
      <c r="I24" s="14">
        <v>935.36719944268702</v>
      </c>
      <c r="J24" s="14">
        <v>734.046777207952</v>
      </c>
    </row>
    <row r="25" spans="1:10" x14ac:dyDescent="0.2">
      <c r="A25" s="10" t="s">
        <v>16</v>
      </c>
      <c r="B25" s="14">
        <v>45.893493216545998</v>
      </c>
      <c r="C25" s="14">
        <v>57.731116764260399</v>
      </c>
      <c r="D25" s="14">
        <v>68.169191357094803</v>
      </c>
      <c r="E25" s="14">
        <v>69.922886442841005</v>
      </c>
      <c r="F25" s="14">
        <v>61.475439960345703</v>
      </c>
      <c r="G25" s="14">
        <v>55.464303549597297</v>
      </c>
      <c r="H25" s="14">
        <v>57.3664397307695</v>
      </c>
      <c r="I25" s="14">
        <v>55.518765165492198</v>
      </c>
      <c r="J25" s="14">
        <v>42.763868608510997</v>
      </c>
    </row>
    <row r="26" spans="1:10" x14ac:dyDescent="0.2">
      <c r="A26" s="12" t="s">
        <v>17</v>
      </c>
      <c r="B26" s="16">
        <v>87.174861184282705</v>
      </c>
      <c r="C26" s="16">
        <v>99.127460180493699</v>
      </c>
      <c r="D26" s="16">
        <v>123.02430288180901</v>
      </c>
      <c r="E26" s="16">
        <v>122.208791423807</v>
      </c>
      <c r="F26" s="16">
        <v>115.760926290547</v>
      </c>
      <c r="G26" s="16">
        <v>96.019130328645005</v>
      </c>
      <c r="H26" s="16">
        <v>96.255010060388102</v>
      </c>
      <c r="I26" s="16">
        <v>99.245486316800594</v>
      </c>
      <c r="J26" s="16">
        <v>92.8622379376677</v>
      </c>
    </row>
    <row r="28" spans="1:10" x14ac:dyDescent="0.2">
      <c r="A28" s="13" t="s">
        <v>22</v>
      </c>
    </row>
    <row r="29" spans="1:10" x14ac:dyDescent="0.2">
      <c r="A29" s="13" t="s">
        <v>46</v>
      </c>
    </row>
    <row r="30" spans="1:10" x14ac:dyDescent="0.2">
      <c r="A30" s="13" t="s">
        <v>47</v>
      </c>
    </row>
    <row r="31" spans="1:10" x14ac:dyDescent="0.2">
      <c r="A31" s="13" t="s">
        <v>30</v>
      </c>
    </row>
    <row r="32" spans="1:10" x14ac:dyDescent="0.2">
      <c r="A32" s="13" t="s">
        <v>26</v>
      </c>
    </row>
    <row r="33" spans="1:1" x14ac:dyDescent="0.2">
      <c r="A33" s="13"/>
    </row>
    <row r="34" spans="1:1" x14ac:dyDescent="0.2">
      <c r="A34" s="13" t="s">
        <v>143</v>
      </c>
    </row>
    <row r="35" spans="1:1" x14ac:dyDescent="0.2">
      <c r="A35" s="13" t="s">
        <v>278</v>
      </c>
    </row>
  </sheetData>
  <mergeCells count="1">
    <mergeCell ref="B6:J6"/>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J80"/>
  <sheetViews>
    <sheetView showGridLines="0" workbookViewId="0">
      <pane xSplit="1" ySplit="6" topLeftCell="B58"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HYPERLINK("#'Contents'!A13", "Link to contents")</f>
        <v>Link to contents</v>
      </c>
    </row>
    <row r="3" spans="1:10" ht="15" x14ac:dyDescent="0.25">
      <c r="A3" s="2" t="s">
        <v>51</v>
      </c>
    </row>
    <row r="5" spans="1:10" x14ac:dyDescent="0.2">
      <c r="B5" s="5" t="s">
        <v>4</v>
      </c>
      <c r="C5" s="5" t="s">
        <v>5</v>
      </c>
      <c r="D5" s="5" t="s">
        <v>6</v>
      </c>
      <c r="E5" s="5" t="s">
        <v>7</v>
      </c>
      <c r="F5" s="5" t="s">
        <v>8</v>
      </c>
      <c r="G5" s="5" t="s">
        <v>9</v>
      </c>
      <c r="H5" s="5" t="s">
        <v>10</v>
      </c>
      <c r="I5" s="5" t="s">
        <v>11</v>
      </c>
      <c r="J5" s="5" t="s">
        <v>12</v>
      </c>
    </row>
    <row r="6" spans="1:10" x14ac:dyDescent="0.2">
      <c r="A6" s="6"/>
      <c r="B6" s="91" t="s">
        <v>13</v>
      </c>
      <c r="C6" s="92"/>
      <c r="D6" s="92"/>
      <c r="E6" s="92"/>
      <c r="F6" s="92"/>
      <c r="G6" s="92"/>
      <c r="H6" s="92"/>
      <c r="I6" s="92"/>
      <c r="J6" s="92"/>
    </row>
    <row r="7" spans="1:10" x14ac:dyDescent="0.2">
      <c r="A7" s="9" t="s">
        <v>14</v>
      </c>
      <c r="B7" s="8">
        <v>907</v>
      </c>
      <c r="C7" s="8">
        <v>1296</v>
      </c>
      <c r="D7" s="8">
        <v>1558</v>
      </c>
      <c r="E7" s="8">
        <v>1753</v>
      </c>
      <c r="F7" s="8">
        <v>1775</v>
      </c>
      <c r="G7" s="8">
        <v>1712</v>
      </c>
      <c r="H7" s="8">
        <v>1919</v>
      </c>
      <c r="I7" s="8">
        <v>2188</v>
      </c>
      <c r="J7" s="8">
        <v>1905</v>
      </c>
    </row>
    <row r="8" spans="1:10" x14ac:dyDescent="0.2">
      <c r="A8" s="22" t="s">
        <v>52</v>
      </c>
      <c r="B8" s="7">
        <v>691</v>
      </c>
      <c r="C8" s="7">
        <v>1025</v>
      </c>
      <c r="D8" s="7">
        <v>1272</v>
      </c>
      <c r="E8" s="7">
        <v>1456</v>
      </c>
      <c r="F8" s="7">
        <v>1513</v>
      </c>
      <c r="G8" s="7">
        <v>1504</v>
      </c>
      <c r="H8" s="7">
        <v>1669</v>
      </c>
      <c r="I8" s="7">
        <v>1956</v>
      </c>
      <c r="J8" s="7">
        <v>1668</v>
      </c>
    </row>
    <row r="9" spans="1:10" x14ac:dyDescent="0.2">
      <c r="A9" s="22" t="s">
        <v>53</v>
      </c>
      <c r="B9" s="7">
        <v>216</v>
      </c>
      <c r="C9" s="7">
        <v>271</v>
      </c>
      <c r="D9" s="7">
        <v>286</v>
      </c>
      <c r="E9" s="7">
        <v>297</v>
      </c>
      <c r="F9" s="7">
        <v>262</v>
      </c>
      <c r="G9" s="7">
        <v>208</v>
      </c>
      <c r="H9" s="7">
        <v>250</v>
      </c>
      <c r="I9" s="7">
        <v>232</v>
      </c>
      <c r="J9" s="7">
        <v>237</v>
      </c>
    </row>
    <row r="10" spans="1:10" x14ac:dyDescent="0.2">
      <c r="A10" s="21" t="s">
        <v>15</v>
      </c>
      <c r="B10" s="20">
        <v>775</v>
      </c>
      <c r="C10" s="20">
        <v>1100</v>
      </c>
      <c r="D10" s="20">
        <v>1306</v>
      </c>
      <c r="E10" s="20">
        <v>1456</v>
      </c>
      <c r="F10" s="20">
        <v>1482</v>
      </c>
      <c r="G10" s="20">
        <v>1442</v>
      </c>
      <c r="H10" s="20">
        <v>1597</v>
      </c>
      <c r="I10" s="20">
        <v>1848</v>
      </c>
      <c r="J10" s="20">
        <v>1634</v>
      </c>
    </row>
    <row r="11" spans="1:10" x14ac:dyDescent="0.2">
      <c r="A11" s="22" t="s">
        <v>52</v>
      </c>
      <c r="B11" s="7">
        <v>561</v>
      </c>
      <c r="C11" s="7">
        <v>836</v>
      </c>
      <c r="D11" s="7">
        <v>1026</v>
      </c>
      <c r="E11" s="7">
        <v>1167</v>
      </c>
      <c r="F11" s="7">
        <v>1227</v>
      </c>
      <c r="G11" s="7">
        <v>1240</v>
      </c>
      <c r="H11" s="7">
        <v>1353</v>
      </c>
      <c r="I11" s="7">
        <v>1620</v>
      </c>
      <c r="J11" s="7">
        <v>1401</v>
      </c>
    </row>
    <row r="12" spans="1:10" x14ac:dyDescent="0.2">
      <c r="A12" s="22" t="s">
        <v>54</v>
      </c>
      <c r="B12" s="7">
        <v>200</v>
      </c>
      <c r="C12" s="7">
        <v>243</v>
      </c>
      <c r="D12" s="7">
        <v>266</v>
      </c>
      <c r="E12" s="7">
        <v>275</v>
      </c>
      <c r="F12" s="7">
        <v>235</v>
      </c>
      <c r="G12" s="7">
        <v>200</v>
      </c>
      <c r="H12" s="7">
        <v>240</v>
      </c>
      <c r="I12" s="7">
        <v>221</v>
      </c>
      <c r="J12" s="7">
        <v>225</v>
      </c>
    </row>
    <row r="13" spans="1:10" x14ac:dyDescent="0.2">
      <c r="A13" s="22" t="s">
        <v>55</v>
      </c>
      <c r="B13" s="7">
        <v>14</v>
      </c>
      <c r="C13" s="7">
        <v>21</v>
      </c>
      <c r="D13" s="7">
        <v>14</v>
      </c>
      <c r="E13" s="7">
        <v>14</v>
      </c>
      <c r="F13" s="7">
        <v>20</v>
      </c>
      <c r="G13" s="7">
        <v>2</v>
      </c>
      <c r="H13" s="7">
        <v>4</v>
      </c>
      <c r="I13" s="7">
        <v>7</v>
      </c>
      <c r="J13" s="7">
        <v>8</v>
      </c>
    </row>
    <row r="14" spans="1:10" x14ac:dyDescent="0.2">
      <c r="A14" s="21" t="s">
        <v>16</v>
      </c>
      <c r="B14" s="20">
        <v>79</v>
      </c>
      <c r="C14" s="20">
        <v>117</v>
      </c>
      <c r="D14" s="20">
        <v>157</v>
      </c>
      <c r="E14" s="20">
        <v>170</v>
      </c>
      <c r="F14" s="20">
        <v>170</v>
      </c>
      <c r="G14" s="20">
        <v>156</v>
      </c>
      <c r="H14" s="20">
        <v>210</v>
      </c>
      <c r="I14" s="20">
        <v>202</v>
      </c>
      <c r="J14" s="20">
        <v>148</v>
      </c>
    </row>
    <row r="15" spans="1:10" x14ac:dyDescent="0.2">
      <c r="A15" s="22" t="s">
        <v>52</v>
      </c>
      <c r="B15" s="7">
        <v>77</v>
      </c>
      <c r="C15" s="7">
        <v>115</v>
      </c>
      <c r="D15" s="7">
        <v>153</v>
      </c>
      <c r="E15" s="7">
        <v>166</v>
      </c>
      <c r="F15" s="7">
        <v>168</v>
      </c>
      <c r="G15" s="7">
        <v>154</v>
      </c>
      <c r="H15" s="7">
        <v>208</v>
      </c>
      <c r="I15" s="7">
        <v>200</v>
      </c>
      <c r="J15" s="7">
        <v>146</v>
      </c>
    </row>
    <row r="16" spans="1:10" x14ac:dyDescent="0.2">
      <c r="A16" s="22" t="s">
        <v>53</v>
      </c>
      <c r="B16" s="7">
        <v>2</v>
      </c>
      <c r="C16" s="7">
        <v>2</v>
      </c>
      <c r="D16" s="7">
        <v>4</v>
      </c>
      <c r="E16" s="7">
        <v>4</v>
      </c>
      <c r="F16" s="7">
        <v>2</v>
      </c>
      <c r="G16" s="7">
        <v>2</v>
      </c>
      <c r="H16" s="7">
        <v>2</v>
      </c>
      <c r="I16" s="7">
        <v>2</v>
      </c>
      <c r="J16" s="7">
        <v>2</v>
      </c>
    </row>
    <row r="17" spans="1:10" x14ac:dyDescent="0.2">
      <c r="A17" s="21" t="s">
        <v>17</v>
      </c>
      <c r="B17" s="20">
        <v>53</v>
      </c>
      <c r="C17" s="20">
        <v>79</v>
      </c>
      <c r="D17" s="20">
        <v>95</v>
      </c>
      <c r="E17" s="20">
        <v>127</v>
      </c>
      <c r="F17" s="20">
        <v>123</v>
      </c>
      <c r="G17" s="20">
        <v>114</v>
      </c>
      <c r="H17" s="20">
        <v>112</v>
      </c>
      <c r="I17" s="20">
        <v>138</v>
      </c>
      <c r="J17" s="20">
        <v>123</v>
      </c>
    </row>
    <row r="18" spans="1:10" x14ac:dyDescent="0.2">
      <c r="A18" s="22" t="s">
        <v>52</v>
      </c>
      <c r="B18" s="7">
        <v>53</v>
      </c>
      <c r="C18" s="7">
        <v>74</v>
      </c>
      <c r="D18" s="7">
        <v>93</v>
      </c>
      <c r="E18" s="7">
        <v>123</v>
      </c>
      <c r="F18" s="7">
        <v>118</v>
      </c>
      <c r="G18" s="7">
        <v>110</v>
      </c>
      <c r="H18" s="7">
        <v>108</v>
      </c>
      <c r="I18" s="7">
        <v>136</v>
      </c>
      <c r="J18" s="7">
        <v>121</v>
      </c>
    </row>
    <row r="19" spans="1:10" x14ac:dyDescent="0.2">
      <c r="A19" s="23" t="s">
        <v>53</v>
      </c>
      <c r="B19" s="11">
        <v>0</v>
      </c>
      <c r="C19" s="11">
        <v>5</v>
      </c>
      <c r="D19" s="11">
        <v>2</v>
      </c>
      <c r="E19" s="11">
        <v>4</v>
      </c>
      <c r="F19" s="11">
        <v>5</v>
      </c>
      <c r="G19" s="11">
        <v>4</v>
      </c>
      <c r="H19" s="11">
        <v>4</v>
      </c>
      <c r="I19" s="11">
        <v>2</v>
      </c>
      <c r="J19" s="11">
        <v>2</v>
      </c>
    </row>
    <row r="20" spans="1:10" x14ac:dyDescent="0.2">
      <c r="A20" s="9" t="s">
        <v>18</v>
      </c>
      <c r="B20" s="8">
        <v>5217</v>
      </c>
      <c r="C20" s="8">
        <v>6921</v>
      </c>
      <c r="D20" s="8">
        <v>8930</v>
      </c>
      <c r="E20" s="8">
        <v>10196</v>
      </c>
      <c r="F20" s="8">
        <v>9626</v>
      </c>
      <c r="G20" s="8">
        <v>8589</v>
      </c>
      <c r="H20" s="8">
        <v>9374</v>
      </c>
      <c r="I20" s="8">
        <v>10313</v>
      </c>
      <c r="J20" s="8">
        <v>8599</v>
      </c>
    </row>
    <row r="21" spans="1:10" x14ac:dyDescent="0.2">
      <c r="A21" s="22" t="s">
        <v>52</v>
      </c>
      <c r="B21" s="7">
        <v>3926</v>
      </c>
      <c r="C21" s="7">
        <v>5317</v>
      </c>
      <c r="D21" s="7">
        <v>7041</v>
      </c>
      <c r="E21" s="7">
        <v>8294</v>
      </c>
      <c r="F21" s="7">
        <v>7909</v>
      </c>
      <c r="G21" s="7">
        <v>7185</v>
      </c>
      <c r="H21" s="7">
        <v>7937</v>
      </c>
      <c r="I21" s="7">
        <v>8801</v>
      </c>
      <c r="J21" s="7">
        <v>7334</v>
      </c>
    </row>
    <row r="22" spans="1:10" x14ac:dyDescent="0.2">
      <c r="A22" s="22" t="s">
        <v>53</v>
      </c>
      <c r="B22" s="7">
        <v>1291</v>
      </c>
      <c r="C22" s="7">
        <v>1604</v>
      </c>
      <c r="D22" s="7">
        <v>1889</v>
      </c>
      <c r="E22" s="7">
        <v>1902</v>
      </c>
      <c r="F22" s="7">
        <v>1717</v>
      </c>
      <c r="G22" s="7">
        <v>1404</v>
      </c>
      <c r="H22" s="7">
        <v>1437</v>
      </c>
      <c r="I22" s="7">
        <v>1512</v>
      </c>
      <c r="J22" s="7">
        <v>1265</v>
      </c>
    </row>
    <row r="23" spans="1:10" x14ac:dyDescent="0.2">
      <c r="A23" s="21" t="s">
        <v>15</v>
      </c>
      <c r="B23" s="20">
        <v>4252</v>
      </c>
      <c r="C23" s="20">
        <v>5778</v>
      </c>
      <c r="D23" s="20">
        <v>7501</v>
      </c>
      <c r="E23" s="20">
        <v>8639</v>
      </c>
      <c r="F23" s="20">
        <v>8330</v>
      </c>
      <c r="G23" s="20">
        <v>7410</v>
      </c>
      <c r="H23" s="20">
        <v>8090</v>
      </c>
      <c r="I23" s="20">
        <v>9039</v>
      </c>
      <c r="J23" s="20">
        <v>7385</v>
      </c>
    </row>
    <row r="24" spans="1:10" x14ac:dyDescent="0.2">
      <c r="A24" s="22" t="s">
        <v>52</v>
      </c>
      <c r="B24" s="7">
        <v>2979</v>
      </c>
      <c r="C24" s="7">
        <v>4207</v>
      </c>
      <c r="D24" s="7">
        <v>5659</v>
      </c>
      <c r="E24" s="7">
        <v>6782</v>
      </c>
      <c r="F24" s="7">
        <v>6647</v>
      </c>
      <c r="G24" s="7">
        <v>6033</v>
      </c>
      <c r="H24" s="7">
        <v>6679</v>
      </c>
      <c r="I24" s="7">
        <v>7560</v>
      </c>
      <c r="J24" s="7">
        <v>6152</v>
      </c>
    </row>
    <row r="25" spans="1:10" x14ac:dyDescent="0.2">
      <c r="A25" s="22" t="s">
        <v>54</v>
      </c>
      <c r="B25" s="7">
        <v>1243</v>
      </c>
      <c r="C25" s="7">
        <v>1506</v>
      </c>
      <c r="D25" s="7">
        <v>1770</v>
      </c>
      <c r="E25" s="7">
        <v>1776</v>
      </c>
      <c r="F25" s="7">
        <v>1611</v>
      </c>
      <c r="G25" s="7">
        <v>1348</v>
      </c>
      <c r="H25" s="7">
        <v>1376</v>
      </c>
      <c r="I25" s="7">
        <v>1441</v>
      </c>
      <c r="J25" s="7">
        <v>1191</v>
      </c>
    </row>
    <row r="26" spans="1:10" x14ac:dyDescent="0.2">
      <c r="A26" s="22" t="s">
        <v>55</v>
      </c>
      <c r="B26" s="7">
        <v>30</v>
      </c>
      <c r="C26" s="7">
        <v>65</v>
      </c>
      <c r="D26" s="7">
        <v>72</v>
      </c>
      <c r="E26" s="7">
        <v>81</v>
      </c>
      <c r="F26" s="7">
        <v>72</v>
      </c>
      <c r="G26" s="7">
        <v>29</v>
      </c>
      <c r="H26" s="7">
        <v>35</v>
      </c>
      <c r="I26" s="7">
        <v>38</v>
      </c>
      <c r="J26" s="7">
        <v>42</v>
      </c>
    </row>
    <row r="27" spans="1:10" x14ac:dyDescent="0.2">
      <c r="A27" s="21" t="s">
        <v>16</v>
      </c>
      <c r="B27" s="20">
        <v>423</v>
      </c>
      <c r="C27" s="20">
        <v>487</v>
      </c>
      <c r="D27" s="20">
        <v>657</v>
      </c>
      <c r="E27" s="20">
        <v>641</v>
      </c>
      <c r="F27" s="20">
        <v>538</v>
      </c>
      <c r="G27" s="20">
        <v>493</v>
      </c>
      <c r="H27" s="20">
        <v>516</v>
      </c>
      <c r="I27" s="20">
        <v>507</v>
      </c>
      <c r="J27" s="20">
        <v>432</v>
      </c>
    </row>
    <row r="28" spans="1:10" x14ac:dyDescent="0.2">
      <c r="A28" s="22" t="s">
        <v>52</v>
      </c>
      <c r="B28" s="7">
        <v>414</v>
      </c>
      <c r="C28" s="7">
        <v>470</v>
      </c>
      <c r="D28" s="7">
        <v>620</v>
      </c>
      <c r="E28" s="7">
        <v>618</v>
      </c>
      <c r="F28" s="7">
        <v>528</v>
      </c>
      <c r="G28" s="7">
        <v>482</v>
      </c>
      <c r="H28" s="7">
        <v>510</v>
      </c>
      <c r="I28" s="7">
        <v>493</v>
      </c>
      <c r="J28" s="7">
        <v>418</v>
      </c>
    </row>
    <row r="29" spans="1:10" x14ac:dyDescent="0.2">
      <c r="A29" s="22" t="s">
        <v>53</v>
      </c>
      <c r="B29" s="7">
        <v>9</v>
      </c>
      <c r="C29" s="7">
        <v>17</v>
      </c>
      <c r="D29" s="7">
        <v>37</v>
      </c>
      <c r="E29" s="7">
        <v>23</v>
      </c>
      <c r="F29" s="7">
        <v>10</v>
      </c>
      <c r="G29" s="7">
        <v>11</v>
      </c>
      <c r="H29" s="7">
        <v>6</v>
      </c>
      <c r="I29" s="7">
        <v>14</v>
      </c>
      <c r="J29" s="7">
        <v>14</v>
      </c>
    </row>
    <row r="30" spans="1:10" x14ac:dyDescent="0.2">
      <c r="A30" s="21" t="s">
        <v>17</v>
      </c>
      <c r="B30" s="20">
        <v>542</v>
      </c>
      <c r="C30" s="20">
        <v>656</v>
      </c>
      <c r="D30" s="20">
        <v>772</v>
      </c>
      <c r="E30" s="20">
        <v>916</v>
      </c>
      <c r="F30" s="20">
        <v>758</v>
      </c>
      <c r="G30" s="20">
        <v>686</v>
      </c>
      <c r="H30" s="20">
        <v>768</v>
      </c>
      <c r="I30" s="20">
        <v>767</v>
      </c>
      <c r="J30" s="20">
        <v>782</v>
      </c>
    </row>
    <row r="31" spans="1:10" x14ac:dyDescent="0.2">
      <c r="A31" s="22" t="s">
        <v>52</v>
      </c>
      <c r="B31" s="7">
        <v>533</v>
      </c>
      <c r="C31" s="7">
        <v>640</v>
      </c>
      <c r="D31" s="7">
        <v>762</v>
      </c>
      <c r="E31" s="7">
        <v>894</v>
      </c>
      <c r="F31" s="7">
        <v>734</v>
      </c>
      <c r="G31" s="7">
        <v>670</v>
      </c>
      <c r="H31" s="7">
        <v>748</v>
      </c>
      <c r="I31" s="7">
        <v>748</v>
      </c>
      <c r="J31" s="7">
        <v>764</v>
      </c>
    </row>
    <row r="32" spans="1:10" x14ac:dyDescent="0.2">
      <c r="A32" s="23" t="s">
        <v>53</v>
      </c>
      <c r="B32" s="11">
        <v>9</v>
      </c>
      <c r="C32" s="11">
        <v>16</v>
      </c>
      <c r="D32" s="11">
        <v>10</v>
      </c>
      <c r="E32" s="11">
        <v>22</v>
      </c>
      <c r="F32" s="11">
        <v>24</v>
      </c>
      <c r="G32" s="11">
        <v>16</v>
      </c>
      <c r="H32" s="11">
        <v>20</v>
      </c>
      <c r="I32" s="11">
        <v>19</v>
      </c>
      <c r="J32" s="11">
        <v>18</v>
      </c>
    </row>
    <row r="33" spans="1:10" x14ac:dyDescent="0.2">
      <c r="A33" s="9" t="s">
        <v>19</v>
      </c>
      <c r="B33" s="8">
        <v>2415</v>
      </c>
      <c r="C33" s="8">
        <v>2959</v>
      </c>
      <c r="D33" s="8">
        <v>3334</v>
      </c>
      <c r="E33" s="8">
        <v>3750</v>
      </c>
      <c r="F33" s="8">
        <v>3615</v>
      </c>
      <c r="G33" s="8">
        <v>3442</v>
      </c>
      <c r="H33" s="8">
        <v>3711</v>
      </c>
      <c r="I33" s="8">
        <v>4254</v>
      </c>
      <c r="J33" s="8">
        <v>3529</v>
      </c>
    </row>
    <row r="34" spans="1:10" x14ac:dyDescent="0.2">
      <c r="A34" s="22" t="s">
        <v>52</v>
      </c>
      <c r="B34" s="7">
        <v>2001</v>
      </c>
      <c r="C34" s="7">
        <v>2484</v>
      </c>
      <c r="D34" s="7">
        <v>2874</v>
      </c>
      <c r="E34" s="7">
        <v>3312</v>
      </c>
      <c r="F34" s="7">
        <v>3204</v>
      </c>
      <c r="G34" s="7">
        <v>3118</v>
      </c>
      <c r="H34" s="7">
        <v>3348</v>
      </c>
      <c r="I34" s="7">
        <v>3893</v>
      </c>
      <c r="J34" s="7">
        <v>3209</v>
      </c>
    </row>
    <row r="35" spans="1:10" x14ac:dyDescent="0.2">
      <c r="A35" s="22" t="s">
        <v>53</v>
      </c>
      <c r="B35" s="7">
        <v>414</v>
      </c>
      <c r="C35" s="7">
        <v>475</v>
      </c>
      <c r="D35" s="7">
        <v>460</v>
      </c>
      <c r="E35" s="7">
        <v>438</v>
      </c>
      <c r="F35" s="7">
        <v>411</v>
      </c>
      <c r="G35" s="7">
        <v>324</v>
      </c>
      <c r="H35" s="7">
        <v>363</v>
      </c>
      <c r="I35" s="7">
        <v>361</v>
      </c>
      <c r="J35" s="7">
        <v>320</v>
      </c>
    </row>
    <row r="36" spans="1:10" x14ac:dyDescent="0.2">
      <c r="A36" s="21" t="s">
        <v>15</v>
      </c>
      <c r="B36" s="20">
        <v>2081</v>
      </c>
      <c r="C36" s="20">
        <v>2531</v>
      </c>
      <c r="D36" s="20">
        <v>2864</v>
      </c>
      <c r="E36" s="20">
        <v>3200</v>
      </c>
      <c r="F36" s="20">
        <v>3064</v>
      </c>
      <c r="G36" s="20">
        <v>2939</v>
      </c>
      <c r="H36" s="20">
        <v>3156</v>
      </c>
      <c r="I36" s="20">
        <v>3664</v>
      </c>
      <c r="J36" s="20">
        <v>3048</v>
      </c>
    </row>
    <row r="37" spans="1:10" x14ac:dyDescent="0.2">
      <c r="A37" s="22" t="s">
        <v>52</v>
      </c>
      <c r="B37" s="7">
        <v>1677</v>
      </c>
      <c r="C37" s="7">
        <v>2063</v>
      </c>
      <c r="D37" s="7">
        <v>2408</v>
      </c>
      <c r="E37" s="7">
        <v>2773</v>
      </c>
      <c r="F37" s="7">
        <v>2673</v>
      </c>
      <c r="G37" s="7">
        <v>2624</v>
      </c>
      <c r="H37" s="7">
        <v>2801</v>
      </c>
      <c r="I37" s="7">
        <v>3313</v>
      </c>
      <c r="J37" s="7">
        <v>2743</v>
      </c>
    </row>
    <row r="38" spans="1:10" x14ac:dyDescent="0.2">
      <c r="A38" s="22" t="s">
        <v>54</v>
      </c>
      <c r="B38" s="7">
        <v>374</v>
      </c>
      <c r="C38" s="7">
        <v>430</v>
      </c>
      <c r="D38" s="7">
        <v>429</v>
      </c>
      <c r="E38" s="7">
        <v>395</v>
      </c>
      <c r="F38" s="7">
        <v>355</v>
      </c>
      <c r="G38" s="7">
        <v>304</v>
      </c>
      <c r="H38" s="7">
        <v>340</v>
      </c>
      <c r="I38" s="7">
        <v>331</v>
      </c>
      <c r="J38" s="7">
        <v>281</v>
      </c>
    </row>
    <row r="39" spans="1:10" x14ac:dyDescent="0.2">
      <c r="A39" s="22" t="s">
        <v>55</v>
      </c>
      <c r="B39" s="7">
        <v>30</v>
      </c>
      <c r="C39" s="7">
        <v>38</v>
      </c>
      <c r="D39" s="7">
        <v>27</v>
      </c>
      <c r="E39" s="7">
        <v>32</v>
      </c>
      <c r="F39" s="7">
        <v>36</v>
      </c>
      <c r="G39" s="7">
        <v>11</v>
      </c>
      <c r="H39" s="7">
        <v>15</v>
      </c>
      <c r="I39" s="7">
        <v>20</v>
      </c>
      <c r="J39" s="7">
        <v>24</v>
      </c>
    </row>
    <row r="40" spans="1:10" x14ac:dyDescent="0.2">
      <c r="A40" s="21" t="s">
        <v>16</v>
      </c>
      <c r="B40" s="20">
        <v>135</v>
      </c>
      <c r="C40" s="20">
        <v>211</v>
      </c>
      <c r="D40" s="20">
        <v>202</v>
      </c>
      <c r="E40" s="20">
        <v>265</v>
      </c>
      <c r="F40" s="20">
        <v>262</v>
      </c>
      <c r="G40" s="20">
        <v>257</v>
      </c>
      <c r="H40" s="20">
        <v>307</v>
      </c>
      <c r="I40" s="20">
        <v>312</v>
      </c>
      <c r="J40" s="20">
        <v>226</v>
      </c>
    </row>
    <row r="41" spans="1:10" x14ac:dyDescent="0.2">
      <c r="A41" s="22" t="s">
        <v>52</v>
      </c>
      <c r="B41" s="7">
        <v>133</v>
      </c>
      <c r="C41" s="7">
        <v>209</v>
      </c>
      <c r="D41" s="7">
        <v>200</v>
      </c>
      <c r="E41" s="7">
        <v>260</v>
      </c>
      <c r="F41" s="7">
        <v>257</v>
      </c>
      <c r="G41" s="7">
        <v>253</v>
      </c>
      <c r="H41" s="7">
        <v>301</v>
      </c>
      <c r="I41" s="7">
        <v>306</v>
      </c>
      <c r="J41" s="7">
        <v>218</v>
      </c>
    </row>
    <row r="42" spans="1:10" x14ac:dyDescent="0.2">
      <c r="A42" s="22" t="s">
        <v>53</v>
      </c>
      <c r="B42" s="7">
        <v>2</v>
      </c>
      <c r="C42" s="7">
        <v>2</v>
      </c>
      <c r="D42" s="7">
        <v>2</v>
      </c>
      <c r="E42" s="7">
        <v>5</v>
      </c>
      <c r="F42" s="7">
        <v>5</v>
      </c>
      <c r="G42" s="7">
        <v>4</v>
      </c>
      <c r="H42" s="7">
        <v>6</v>
      </c>
      <c r="I42" s="7">
        <v>6</v>
      </c>
      <c r="J42" s="7">
        <v>8</v>
      </c>
    </row>
    <row r="43" spans="1:10" x14ac:dyDescent="0.2">
      <c r="A43" s="21" t="s">
        <v>17</v>
      </c>
      <c r="B43" s="20">
        <v>199</v>
      </c>
      <c r="C43" s="20">
        <v>217</v>
      </c>
      <c r="D43" s="20">
        <v>268</v>
      </c>
      <c r="E43" s="20">
        <v>285</v>
      </c>
      <c r="F43" s="20">
        <v>289</v>
      </c>
      <c r="G43" s="20">
        <v>246</v>
      </c>
      <c r="H43" s="20">
        <v>248</v>
      </c>
      <c r="I43" s="20">
        <v>278</v>
      </c>
      <c r="J43" s="20">
        <v>255</v>
      </c>
    </row>
    <row r="44" spans="1:10" x14ac:dyDescent="0.2">
      <c r="A44" s="22" t="s">
        <v>52</v>
      </c>
      <c r="B44" s="7">
        <v>191</v>
      </c>
      <c r="C44" s="7">
        <v>212</v>
      </c>
      <c r="D44" s="7">
        <v>266</v>
      </c>
      <c r="E44" s="7">
        <v>279</v>
      </c>
      <c r="F44" s="7">
        <v>274</v>
      </c>
      <c r="G44" s="7">
        <v>241</v>
      </c>
      <c r="H44" s="7">
        <v>246</v>
      </c>
      <c r="I44" s="7">
        <v>274</v>
      </c>
      <c r="J44" s="7">
        <v>248</v>
      </c>
    </row>
    <row r="45" spans="1:10" x14ac:dyDescent="0.2">
      <c r="A45" s="23" t="s">
        <v>53</v>
      </c>
      <c r="B45" s="11">
        <v>8</v>
      </c>
      <c r="C45" s="11">
        <v>5</v>
      </c>
      <c r="D45" s="11">
        <v>2</v>
      </c>
      <c r="E45" s="11">
        <v>6</v>
      </c>
      <c r="F45" s="11">
        <v>15</v>
      </c>
      <c r="G45" s="11">
        <v>5</v>
      </c>
      <c r="H45" s="11">
        <v>2</v>
      </c>
      <c r="I45" s="11">
        <v>4</v>
      </c>
      <c r="J45" s="11">
        <v>7</v>
      </c>
    </row>
    <row r="46" spans="1:10" x14ac:dyDescent="0.2">
      <c r="A46" s="9" t="s">
        <v>20</v>
      </c>
      <c r="B46" s="8">
        <v>18364</v>
      </c>
      <c r="C46" s="8">
        <v>23262</v>
      </c>
      <c r="D46" s="8">
        <v>27781</v>
      </c>
      <c r="E46" s="8">
        <v>29002</v>
      </c>
      <c r="F46" s="8">
        <v>26447</v>
      </c>
      <c r="G46" s="8">
        <v>23458</v>
      </c>
      <c r="H46" s="8">
        <v>24737</v>
      </c>
      <c r="I46" s="8">
        <v>26208</v>
      </c>
      <c r="J46" s="8">
        <v>20856</v>
      </c>
    </row>
    <row r="47" spans="1:10" x14ac:dyDescent="0.2">
      <c r="A47" s="22" t="s">
        <v>52</v>
      </c>
      <c r="B47" s="7">
        <v>14416</v>
      </c>
      <c r="C47" s="7">
        <v>18426</v>
      </c>
      <c r="D47" s="7">
        <v>22766</v>
      </c>
      <c r="E47" s="7">
        <v>24296</v>
      </c>
      <c r="F47" s="7">
        <v>22190</v>
      </c>
      <c r="G47" s="7">
        <v>20081</v>
      </c>
      <c r="H47" s="7">
        <v>21404</v>
      </c>
      <c r="I47" s="7">
        <v>22955</v>
      </c>
      <c r="J47" s="7">
        <v>18155</v>
      </c>
    </row>
    <row r="48" spans="1:10" x14ac:dyDescent="0.2">
      <c r="A48" s="22" t="s">
        <v>53</v>
      </c>
      <c r="B48" s="7">
        <v>3948</v>
      </c>
      <c r="C48" s="7">
        <v>4836</v>
      </c>
      <c r="D48" s="7">
        <v>5015</v>
      </c>
      <c r="E48" s="7">
        <v>4706</v>
      </c>
      <c r="F48" s="7">
        <v>4257</v>
      </c>
      <c r="G48" s="7">
        <v>3377</v>
      </c>
      <c r="H48" s="7">
        <v>3333</v>
      </c>
      <c r="I48" s="7">
        <v>3253</v>
      </c>
      <c r="J48" s="7">
        <v>2701</v>
      </c>
    </row>
    <row r="49" spans="1:10" x14ac:dyDescent="0.2">
      <c r="A49" s="21" t="s">
        <v>15</v>
      </c>
      <c r="B49" s="20">
        <v>15162</v>
      </c>
      <c r="C49" s="20">
        <v>19459</v>
      </c>
      <c r="D49" s="20">
        <v>23030</v>
      </c>
      <c r="E49" s="20">
        <v>24376</v>
      </c>
      <c r="F49" s="20">
        <v>21990</v>
      </c>
      <c r="G49" s="20">
        <v>19676</v>
      </c>
      <c r="H49" s="20">
        <v>20987</v>
      </c>
      <c r="I49" s="20">
        <v>22306</v>
      </c>
      <c r="J49" s="20">
        <v>17381</v>
      </c>
    </row>
    <row r="50" spans="1:10" x14ac:dyDescent="0.2">
      <c r="A50" s="22" t="s">
        <v>52</v>
      </c>
      <c r="B50" s="7">
        <v>11259</v>
      </c>
      <c r="C50" s="7">
        <v>14733</v>
      </c>
      <c r="D50" s="7">
        <v>18147</v>
      </c>
      <c r="E50" s="7">
        <v>19750</v>
      </c>
      <c r="F50" s="7">
        <v>17864</v>
      </c>
      <c r="G50" s="7">
        <v>16356</v>
      </c>
      <c r="H50" s="7">
        <v>17729</v>
      </c>
      <c r="I50" s="7">
        <v>19122</v>
      </c>
      <c r="J50" s="7">
        <v>14801</v>
      </c>
    </row>
    <row r="51" spans="1:10" x14ac:dyDescent="0.2">
      <c r="A51" s="22" t="s">
        <v>54</v>
      </c>
      <c r="B51" s="7">
        <v>3773</v>
      </c>
      <c r="C51" s="7">
        <v>4542</v>
      </c>
      <c r="D51" s="7">
        <v>4654</v>
      </c>
      <c r="E51" s="7">
        <v>4389</v>
      </c>
      <c r="F51" s="7">
        <v>3910</v>
      </c>
      <c r="G51" s="7">
        <v>3224</v>
      </c>
      <c r="H51" s="7">
        <v>3150</v>
      </c>
      <c r="I51" s="7">
        <v>3074</v>
      </c>
      <c r="J51" s="7">
        <v>2449</v>
      </c>
    </row>
    <row r="52" spans="1:10" x14ac:dyDescent="0.2">
      <c r="A52" s="22" t="s">
        <v>55</v>
      </c>
      <c r="B52" s="7">
        <v>130</v>
      </c>
      <c r="C52" s="7">
        <v>184</v>
      </c>
      <c r="D52" s="7">
        <v>229</v>
      </c>
      <c r="E52" s="7">
        <v>237</v>
      </c>
      <c r="F52" s="7">
        <v>216</v>
      </c>
      <c r="G52" s="7">
        <v>96</v>
      </c>
      <c r="H52" s="7">
        <v>108</v>
      </c>
      <c r="I52" s="7">
        <v>110</v>
      </c>
      <c r="J52" s="7">
        <v>131</v>
      </c>
    </row>
    <row r="53" spans="1:10" x14ac:dyDescent="0.2">
      <c r="A53" s="21" t="s">
        <v>16</v>
      </c>
      <c r="B53" s="20">
        <v>971</v>
      </c>
      <c r="C53" s="20">
        <v>1245</v>
      </c>
      <c r="D53" s="20">
        <v>1453</v>
      </c>
      <c r="E53" s="20">
        <v>1490</v>
      </c>
      <c r="F53" s="20">
        <v>1324</v>
      </c>
      <c r="G53" s="20">
        <v>1199</v>
      </c>
      <c r="H53" s="20">
        <v>1187</v>
      </c>
      <c r="I53" s="20">
        <v>1171</v>
      </c>
      <c r="J53" s="20">
        <v>908</v>
      </c>
    </row>
    <row r="54" spans="1:10" x14ac:dyDescent="0.2">
      <c r="A54" s="22" t="s">
        <v>52</v>
      </c>
      <c r="B54" s="7">
        <v>953</v>
      </c>
      <c r="C54" s="7">
        <v>1172</v>
      </c>
      <c r="D54" s="7">
        <v>1392</v>
      </c>
      <c r="E54" s="7">
        <v>1456</v>
      </c>
      <c r="F54" s="7">
        <v>1281</v>
      </c>
      <c r="G54" s="7">
        <v>1170</v>
      </c>
      <c r="H54" s="7">
        <v>1163</v>
      </c>
      <c r="I54" s="7">
        <v>1144</v>
      </c>
      <c r="J54" s="7">
        <v>838</v>
      </c>
    </row>
    <row r="55" spans="1:10" x14ac:dyDescent="0.2">
      <c r="A55" s="22" t="s">
        <v>53</v>
      </c>
      <c r="B55" s="7">
        <v>18</v>
      </c>
      <c r="C55" s="7">
        <v>73</v>
      </c>
      <c r="D55" s="7">
        <v>61</v>
      </c>
      <c r="E55" s="7">
        <v>34</v>
      </c>
      <c r="F55" s="7">
        <v>43</v>
      </c>
      <c r="G55" s="7">
        <v>29</v>
      </c>
      <c r="H55" s="7">
        <v>24</v>
      </c>
      <c r="I55" s="7">
        <v>27</v>
      </c>
      <c r="J55" s="7">
        <v>70</v>
      </c>
    </row>
    <row r="56" spans="1:10" x14ac:dyDescent="0.2">
      <c r="A56" s="21" t="s">
        <v>17</v>
      </c>
      <c r="B56" s="20">
        <v>2231</v>
      </c>
      <c r="C56" s="20">
        <v>2558</v>
      </c>
      <c r="D56" s="20">
        <v>3298</v>
      </c>
      <c r="E56" s="20">
        <v>3136</v>
      </c>
      <c r="F56" s="20">
        <v>3133</v>
      </c>
      <c r="G56" s="20">
        <v>2583</v>
      </c>
      <c r="H56" s="20">
        <v>2563</v>
      </c>
      <c r="I56" s="20">
        <v>2731</v>
      </c>
      <c r="J56" s="20">
        <v>2567</v>
      </c>
    </row>
    <row r="57" spans="1:10" x14ac:dyDescent="0.2">
      <c r="A57" s="22" t="s">
        <v>52</v>
      </c>
      <c r="B57" s="7">
        <v>2204</v>
      </c>
      <c r="C57" s="7">
        <v>2521</v>
      </c>
      <c r="D57" s="7">
        <v>3227</v>
      </c>
      <c r="E57" s="7">
        <v>3090</v>
      </c>
      <c r="F57" s="7">
        <v>3045</v>
      </c>
      <c r="G57" s="7">
        <v>2555</v>
      </c>
      <c r="H57" s="7">
        <v>2512</v>
      </c>
      <c r="I57" s="7">
        <v>2689</v>
      </c>
      <c r="J57" s="7">
        <v>2516</v>
      </c>
    </row>
    <row r="58" spans="1:10" x14ac:dyDescent="0.2">
      <c r="A58" s="23" t="s">
        <v>53</v>
      </c>
      <c r="B58" s="11">
        <v>27</v>
      </c>
      <c r="C58" s="11">
        <v>37</v>
      </c>
      <c r="D58" s="11">
        <v>71</v>
      </c>
      <c r="E58" s="11">
        <v>46</v>
      </c>
      <c r="F58" s="11">
        <v>88</v>
      </c>
      <c r="G58" s="11">
        <v>28</v>
      </c>
      <c r="H58" s="11">
        <v>51</v>
      </c>
      <c r="I58" s="11">
        <v>42</v>
      </c>
      <c r="J58" s="11">
        <v>51</v>
      </c>
    </row>
    <row r="59" spans="1:10" x14ac:dyDescent="0.2">
      <c r="A59" s="9" t="s">
        <v>21</v>
      </c>
      <c r="B59" s="8">
        <v>27141</v>
      </c>
      <c r="C59" s="8">
        <v>34631</v>
      </c>
      <c r="D59" s="8">
        <v>41810</v>
      </c>
      <c r="E59" s="8">
        <v>44890</v>
      </c>
      <c r="F59" s="8">
        <v>41640</v>
      </c>
      <c r="G59" s="8">
        <v>37354</v>
      </c>
      <c r="H59" s="8">
        <v>39946</v>
      </c>
      <c r="I59" s="8">
        <v>43080</v>
      </c>
      <c r="J59" s="8">
        <v>34979</v>
      </c>
    </row>
    <row r="60" spans="1:10" x14ac:dyDescent="0.2">
      <c r="A60" s="22" t="s">
        <v>52</v>
      </c>
      <c r="B60" s="7">
        <v>21164</v>
      </c>
      <c r="C60" s="7">
        <v>27360</v>
      </c>
      <c r="D60" s="7">
        <v>34065</v>
      </c>
      <c r="E60" s="7">
        <v>37463</v>
      </c>
      <c r="F60" s="7">
        <v>34891</v>
      </c>
      <c r="G60" s="7">
        <v>31973</v>
      </c>
      <c r="H60" s="7">
        <v>34473</v>
      </c>
      <c r="I60" s="7">
        <v>37650</v>
      </c>
      <c r="J60" s="7">
        <v>30408</v>
      </c>
    </row>
    <row r="61" spans="1:10" x14ac:dyDescent="0.2">
      <c r="A61" s="22" t="s">
        <v>53</v>
      </c>
      <c r="B61" s="7">
        <v>5977</v>
      </c>
      <c r="C61" s="7">
        <v>7271</v>
      </c>
      <c r="D61" s="7">
        <v>7745</v>
      </c>
      <c r="E61" s="7">
        <v>7427</v>
      </c>
      <c r="F61" s="7">
        <v>6749</v>
      </c>
      <c r="G61" s="7">
        <v>5381</v>
      </c>
      <c r="H61" s="7">
        <v>5473</v>
      </c>
      <c r="I61" s="7">
        <v>5430</v>
      </c>
      <c r="J61" s="7">
        <v>4571</v>
      </c>
    </row>
    <row r="62" spans="1:10" x14ac:dyDescent="0.2">
      <c r="A62" s="21" t="s">
        <v>15</v>
      </c>
      <c r="B62" s="20">
        <v>22467</v>
      </c>
      <c r="C62" s="20">
        <v>29023</v>
      </c>
      <c r="D62" s="20">
        <v>34874</v>
      </c>
      <c r="E62" s="20">
        <v>37820</v>
      </c>
      <c r="F62" s="20">
        <v>35009</v>
      </c>
      <c r="G62" s="20">
        <v>31583</v>
      </c>
      <c r="H62" s="20">
        <v>33985</v>
      </c>
      <c r="I62" s="20">
        <v>36964</v>
      </c>
      <c r="J62" s="20">
        <v>29524</v>
      </c>
    </row>
    <row r="63" spans="1:10" x14ac:dyDescent="0.2">
      <c r="A63" s="22" t="s">
        <v>52</v>
      </c>
      <c r="B63" s="7">
        <v>16567</v>
      </c>
      <c r="C63" s="7">
        <v>21911</v>
      </c>
      <c r="D63" s="7">
        <v>27320</v>
      </c>
      <c r="E63" s="7">
        <v>30541</v>
      </c>
      <c r="F63" s="7">
        <v>28458</v>
      </c>
      <c r="G63" s="7">
        <v>26309</v>
      </c>
      <c r="H63" s="7">
        <v>28633</v>
      </c>
      <c r="I63" s="7">
        <v>31654</v>
      </c>
      <c r="J63" s="7">
        <v>25131</v>
      </c>
    </row>
    <row r="64" spans="1:10" x14ac:dyDescent="0.2">
      <c r="A64" s="22" t="s">
        <v>54</v>
      </c>
      <c r="B64" s="7">
        <v>5686</v>
      </c>
      <c r="C64" s="7">
        <v>6796</v>
      </c>
      <c r="D64" s="7">
        <v>7208</v>
      </c>
      <c r="E64" s="7">
        <v>6913</v>
      </c>
      <c r="F64" s="7">
        <v>6205</v>
      </c>
      <c r="G64" s="7">
        <v>5130</v>
      </c>
      <c r="H64" s="7">
        <v>5184</v>
      </c>
      <c r="I64" s="7">
        <v>5126</v>
      </c>
      <c r="J64" s="7">
        <v>4186</v>
      </c>
    </row>
    <row r="65" spans="1:10" x14ac:dyDescent="0.2">
      <c r="A65" s="22" t="s">
        <v>55</v>
      </c>
      <c r="B65" s="7">
        <v>214</v>
      </c>
      <c r="C65" s="7">
        <v>316</v>
      </c>
      <c r="D65" s="7">
        <v>346</v>
      </c>
      <c r="E65" s="7">
        <v>366</v>
      </c>
      <c r="F65" s="7">
        <v>346</v>
      </c>
      <c r="G65" s="7">
        <v>144</v>
      </c>
      <c r="H65" s="7">
        <v>168</v>
      </c>
      <c r="I65" s="7">
        <v>184</v>
      </c>
      <c r="J65" s="7">
        <v>207</v>
      </c>
    </row>
    <row r="66" spans="1:10" x14ac:dyDescent="0.2">
      <c r="A66" s="21" t="s">
        <v>16</v>
      </c>
      <c r="B66" s="20">
        <v>1612</v>
      </c>
      <c r="C66" s="20">
        <v>2064</v>
      </c>
      <c r="D66" s="20">
        <v>2473</v>
      </c>
      <c r="E66" s="20">
        <v>2573</v>
      </c>
      <c r="F66" s="20">
        <v>2300</v>
      </c>
      <c r="G66" s="20">
        <v>2113</v>
      </c>
      <c r="H66" s="20">
        <v>2226</v>
      </c>
      <c r="I66" s="20">
        <v>2194</v>
      </c>
      <c r="J66" s="20">
        <v>1720</v>
      </c>
    </row>
    <row r="67" spans="1:10" x14ac:dyDescent="0.2">
      <c r="A67" s="22" t="s">
        <v>52</v>
      </c>
      <c r="B67" s="7">
        <v>1581</v>
      </c>
      <c r="C67" s="7">
        <v>1970</v>
      </c>
      <c r="D67" s="7">
        <v>2369</v>
      </c>
      <c r="E67" s="7">
        <v>2507</v>
      </c>
      <c r="F67" s="7">
        <v>2238</v>
      </c>
      <c r="G67" s="7">
        <v>2063</v>
      </c>
      <c r="H67" s="7">
        <v>2186</v>
      </c>
      <c r="I67" s="7">
        <v>2143</v>
      </c>
      <c r="J67" s="7">
        <v>1624</v>
      </c>
    </row>
    <row r="68" spans="1:10" x14ac:dyDescent="0.2">
      <c r="A68" s="22" t="s">
        <v>53</v>
      </c>
      <c r="B68" s="7">
        <v>31</v>
      </c>
      <c r="C68" s="7">
        <v>94</v>
      </c>
      <c r="D68" s="7">
        <v>104</v>
      </c>
      <c r="E68" s="7">
        <v>66</v>
      </c>
      <c r="F68" s="7">
        <v>62</v>
      </c>
      <c r="G68" s="7">
        <v>50</v>
      </c>
      <c r="H68" s="7">
        <v>40</v>
      </c>
      <c r="I68" s="7">
        <v>51</v>
      </c>
      <c r="J68" s="7">
        <v>96</v>
      </c>
    </row>
    <row r="69" spans="1:10" x14ac:dyDescent="0.2">
      <c r="A69" s="21" t="s">
        <v>17</v>
      </c>
      <c r="B69" s="20">
        <v>3062</v>
      </c>
      <c r="C69" s="20">
        <v>3544</v>
      </c>
      <c r="D69" s="20">
        <v>4463</v>
      </c>
      <c r="E69" s="20">
        <v>4497</v>
      </c>
      <c r="F69" s="20">
        <v>4331</v>
      </c>
      <c r="G69" s="20">
        <v>3658</v>
      </c>
      <c r="H69" s="20">
        <v>3735</v>
      </c>
      <c r="I69" s="20">
        <v>3922</v>
      </c>
      <c r="J69" s="20">
        <v>3735</v>
      </c>
    </row>
    <row r="70" spans="1:10" x14ac:dyDescent="0.2">
      <c r="A70" s="22" t="s">
        <v>52</v>
      </c>
      <c r="B70" s="7">
        <v>3016</v>
      </c>
      <c r="C70" s="7">
        <v>3479</v>
      </c>
      <c r="D70" s="7">
        <v>4376</v>
      </c>
      <c r="E70" s="7">
        <v>4415</v>
      </c>
      <c r="F70" s="7">
        <v>4195</v>
      </c>
      <c r="G70" s="7">
        <v>3601</v>
      </c>
      <c r="H70" s="7">
        <v>3654</v>
      </c>
      <c r="I70" s="7">
        <v>3853</v>
      </c>
      <c r="J70" s="7">
        <v>3653</v>
      </c>
    </row>
    <row r="71" spans="1:10" x14ac:dyDescent="0.2">
      <c r="A71" s="23" t="s">
        <v>53</v>
      </c>
      <c r="B71" s="11">
        <v>46</v>
      </c>
      <c r="C71" s="11">
        <v>65</v>
      </c>
      <c r="D71" s="11">
        <v>87</v>
      </c>
      <c r="E71" s="11">
        <v>82</v>
      </c>
      <c r="F71" s="11">
        <v>136</v>
      </c>
      <c r="G71" s="11">
        <v>57</v>
      </c>
      <c r="H71" s="11">
        <v>81</v>
      </c>
      <c r="I71" s="11">
        <v>69</v>
      </c>
      <c r="J71" s="11">
        <v>82</v>
      </c>
    </row>
    <row r="73" spans="1:10" x14ac:dyDescent="0.2">
      <c r="A73" s="13" t="s">
        <v>22</v>
      </c>
    </row>
    <row r="74" spans="1:10" x14ac:dyDescent="0.2">
      <c r="A74" s="13" t="s">
        <v>46</v>
      </c>
    </row>
    <row r="75" spans="1:10" x14ac:dyDescent="0.2">
      <c r="A75" s="13" t="s">
        <v>47</v>
      </c>
    </row>
    <row r="76" spans="1:10" x14ac:dyDescent="0.2">
      <c r="A76" s="13" t="s">
        <v>56</v>
      </c>
    </row>
    <row r="77" spans="1:10" x14ac:dyDescent="0.2">
      <c r="A77" s="13" t="s">
        <v>34</v>
      </c>
    </row>
    <row r="78" spans="1:10" x14ac:dyDescent="0.2">
      <c r="A78" s="13"/>
    </row>
    <row r="79" spans="1:10" x14ac:dyDescent="0.2">
      <c r="A79" s="13" t="s">
        <v>143</v>
      </c>
    </row>
    <row r="80" spans="1:10" x14ac:dyDescent="0.2">
      <c r="A80" s="13" t="s">
        <v>278</v>
      </c>
    </row>
  </sheetData>
  <mergeCells count="1">
    <mergeCell ref="B6:J6"/>
  </mergeCells>
  <conditionalFormatting sqref="B7:J19">
    <cfRule type="expression" dxfId="29" priority="5">
      <formula>B7=2</formula>
    </cfRule>
  </conditionalFormatting>
  <conditionalFormatting sqref="B20:J32">
    <cfRule type="expression" dxfId="28" priority="4">
      <formula>B20=2</formula>
    </cfRule>
  </conditionalFormatting>
  <conditionalFormatting sqref="B33:J45">
    <cfRule type="expression" dxfId="27" priority="3">
      <formula>B33=2</formula>
    </cfRule>
  </conditionalFormatting>
  <conditionalFormatting sqref="B46:J58">
    <cfRule type="expression" dxfId="26" priority="2">
      <formula>B46=2</formula>
    </cfRule>
  </conditionalFormatting>
  <conditionalFormatting sqref="B59:J71">
    <cfRule type="expression" dxfId="25" priority="1">
      <formula>B59=2</formula>
    </cfRule>
  </conditionalFormatting>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J80"/>
  <sheetViews>
    <sheetView showGridLines="0" workbookViewId="0">
      <pane xSplit="1" ySplit="6" topLeftCell="B6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HYPERLINK("#'Contents'!A14", "Link to contents")</f>
        <v>Link to contents</v>
      </c>
    </row>
    <row r="3" spans="1:10" ht="15" x14ac:dyDescent="0.25">
      <c r="A3" s="2" t="s">
        <v>58</v>
      </c>
    </row>
    <row r="5" spans="1:10" x14ac:dyDescent="0.2">
      <c r="B5" s="5" t="s">
        <v>4</v>
      </c>
      <c r="C5" s="5" t="s">
        <v>5</v>
      </c>
      <c r="D5" s="5" t="s">
        <v>6</v>
      </c>
      <c r="E5" s="5" t="s">
        <v>7</v>
      </c>
      <c r="F5" s="5" t="s">
        <v>8</v>
      </c>
      <c r="G5" s="5" t="s">
        <v>9</v>
      </c>
      <c r="H5" s="5" t="s">
        <v>10</v>
      </c>
      <c r="I5" s="5" t="s">
        <v>11</v>
      </c>
      <c r="J5" s="5" t="s">
        <v>12</v>
      </c>
    </row>
    <row r="6" spans="1:10" x14ac:dyDescent="0.2">
      <c r="A6" s="6"/>
      <c r="B6" s="91" t="s">
        <v>29</v>
      </c>
      <c r="C6" s="92"/>
      <c r="D6" s="92"/>
      <c r="E6" s="92"/>
      <c r="F6" s="92"/>
      <c r="G6" s="92"/>
      <c r="H6" s="92"/>
      <c r="I6" s="92"/>
      <c r="J6" s="92"/>
    </row>
    <row r="7" spans="1:10" x14ac:dyDescent="0.2">
      <c r="A7" s="9" t="s">
        <v>14</v>
      </c>
      <c r="B7" s="15">
        <v>1532.0816547157499</v>
      </c>
      <c r="C7" s="15">
        <v>2128.14870767513</v>
      </c>
      <c r="D7" s="15">
        <v>2488.3210221601098</v>
      </c>
      <c r="E7" s="15">
        <v>2723.42408824329</v>
      </c>
      <c r="F7" s="15">
        <v>2679.4272818531099</v>
      </c>
      <c r="G7" s="15">
        <v>2507.8186226040598</v>
      </c>
      <c r="H7" s="15">
        <v>2725.8716326110298</v>
      </c>
      <c r="I7" s="15">
        <v>3015.3731662107298</v>
      </c>
      <c r="J7" s="15">
        <v>2549.8935871180202</v>
      </c>
    </row>
    <row r="8" spans="1:10" x14ac:dyDescent="0.2">
      <c r="A8" s="22" t="s">
        <v>52</v>
      </c>
      <c r="B8" s="14">
        <v>1167.2198714537899</v>
      </c>
      <c r="C8" s="14">
        <v>1683.14230352393</v>
      </c>
      <c r="D8" s="14">
        <v>2031.54322220004</v>
      </c>
      <c r="E8" s="14">
        <v>2262.0111080902602</v>
      </c>
      <c r="F8" s="14">
        <v>2283.9287196866198</v>
      </c>
      <c r="G8" s="14">
        <v>2203.1303787362799</v>
      </c>
      <c r="H8" s="14">
        <v>2370.75547411558</v>
      </c>
      <c r="I8" s="14">
        <v>2695.6443844187302</v>
      </c>
      <c r="J8" s="14">
        <v>2232.6627313978202</v>
      </c>
    </row>
    <row r="9" spans="1:10" x14ac:dyDescent="0.2">
      <c r="A9" s="22" t="s">
        <v>53</v>
      </c>
      <c r="B9" s="14">
        <v>364.86178326196602</v>
      </c>
      <c r="C9" s="14">
        <v>445.00640415120398</v>
      </c>
      <c r="D9" s="14">
        <v>456.777799960072</v>
      </c>
      <c r="E9" s="14">
        <v>461.41298015302698</v>
      </c>
      <c r="F9" s="14">
        <v>395.49856216648698</v>
      </c>
      <c r="G9" s="14">
        <v>304.688243867783</v>
      </c>
      <c r="H9" s="14">
        <v>355.11615849544398</v>
      </c>
      <c r="I9" s="14">
        <v>319.72878179199699</v>
      </c>
      <c r="J9" s="14">
        <v>317.23085572019397</v>
      </c>
    </row>
    <row r="10" spans="1:10" x14ac:dyDescent="0.2">
      <c r="A10" s="21" t="s">
        <v>15</v>
      </c>
      <c r="B10" s="24">
        <v>1309.1105649445501</v>
      </c>
      <c r="C10" s="24">
        <v>1806.29905744031</v>
      </c>
      <c r="D10" s="24">
        <v>2085.8454781393498</v>
      </c>
      <c r="E10" s="24">
        <v>2262.0111080902602</v>
      </c>
      <c r="F10" s="24">
        <v>2237.1330882852399</v>
      </c>
      <c r="G10" s="24">
        <v>2112.3098445064602</v>
      </c>
      <c r="H10" s="24">
        <v>2268.4820204688999</v>
      </c>
      <c r="I10" s="24">
        <v>2546.80512392936</v>
      </c>
      <c r="J10" s="24">
        <v>2187.1528196067402</v>
      </c>
    </row>
    <row r="11" spans="1:10" x14ac:dyDescent="0.2">
      <c r="A11" s="22" t="s">
        <v>52</v>
      </c>
      <c r="B11" s="14">
        <v>947.627131527605</v>
      </c>
      <c r="C11" s="14">
        <v>1372.7872836546401</v>
      </c>
      <c r="D11" s="14">
        <v>1638.6504292273901</v>
      </c>
      <c r="E11" s="14">
        <v>1813.02676039927</v>
      </c>
      <c r="F11" s="14">
        <v>1852.2012815964899</v>
      </c>
      <c r="G11" s="14">
        <v>1816.4106845964</v>
      </c>
      <c r="H11" s="14">
        <v>1921.8886497773401</v>
      </c>
      <c r="I11" s="14">
        <v>2232.5889073406702</v>
      </c>
      <c r="J11" s="14">
        <v>1875.27607115609</v>
      </c>
    </row>
    <row r="12" spans="1:10" x14ac:dyDescent="0.2">
      <c r="A12" s="22" t="s">
        <v>54</v>
      </c>
      <c r="B12" s="14">
        <v>337.83498450181997</v>
      </c>
      <c r="C12" s="14">
        <v>399.02788268908699</v>
      </c>
      <c r="D12" s="14">
        <v>424.835296466361</v>
      </c>
      <c r="E12" s="14">
        <v>427.23424088243303</v>
      </c>
      <c r="F12" s="14">
        <v>354.74107675238298</v>
      </c>
      <c r="G12" s="14">
        <v>292.96946525748399</v>
      </c>
      <c r="H12" s="14">
        <v>340.91151215562599</v>
      </c>
      <c r="I12" s="14">
        <v>304.56922748289401</v>
      </c>
      <c r="J12" s="14">
        <v>301.16853391157701</v>
      </c>
    </row>
    <row r="13" spans="1:10" x14ac:dyDescent="0.2">
      <c r="A13" s="22" t="s">
        <v>55</v>
      </c>
      <c r="B13" s="14">
        <v>23.6484489151274</v>
      </c>
      <c r="C13" s="14">
        <v>34.483891096587698</v>
      </c>
      <c r="D13" s="14">
        <v>22.359752445597898</v>
      </c>
      <c r="E13" s="14">
        <v>21.750106808560201</v>
      </c>
      <c r="F13" s="14">
        <v>30.190729936373</v>
      </c>
      <c r="G13" s="14">
        <v>2.92969465257484</v>
      </c>
      <c r="H13" s="14">
        <v>5.6818585359271001</v>
      </c>
      <c r="I13" s="14">
        <v>9.6469891057930202</v>
      </c>
      <c r="J13" s="14">
        <v>10.7082145390783</v>
      </c>
    </row>
    <row r="14" spans="1:10" x14ac:dyDescent="0.2">
      <c r="A14" s="21" t="s">
        <v>16</v>
      </c>
      <c r="B14" s="24">
        <v>133.444818878219</v>
      </c>
      <c r="C14" s="24">
        <v>192.12453610956001</v>
      </c>
      <c r="D14" s="24">
        <v>250.74865242563399</v>
      </c>
      <c r="E14" s="24">
        <v>264.10843981823098</v>
      </c>
      <c r="F14" s="24">
        <v>256.621204459171</v>
      </c>
      <c r="G14" s="24">
        <v>228.51618290083701</v>
      </c>
      <c r="H14" s="24">
        <v>298.29757313617301</v>
      </c>
      <c r="I14" s="24">
        <v>278.38454276716999</v>
      </c>
      <c r="J14" s="24">
        <v>198.10196897294799</v>
      </c>
    </row>
    <row r="15" spans="1:10" x14ac:dyDescent="0.2">
      <c r="A15" s="22" t="s">
        <v>52</v>
      </c>
      <c r="B15" s="14">
        <v>130.066469033201</v>
      </c>
      <c r="C15" s="14">
        <v>188.840356005123</v>
      </c>
      <c r="D15" s="14">
        <v>244.36015172689201</v>
      </c>
      <c r="E15" s="14">
        <v>257.89412358721398</v>
      </c>
      <c r="F15" s="14">
        <v>253.602131465534</v>
      </c>
      <c r="G15" s="14">
        <v>225.58648824826199</v>
      </c>
      <c r="H15" s="14">
        <v>295.45664386820903</v>
      </c>
      <c r="I15" s="14">
        <v>275.62826016551497</v>
      </c>
      <c r="J15" s="14">
        <v>195.42491533817901</v>
      </c>
    </row>
    <row r="16" spans="1:10" x14ac:dyDescent="0.2">
      <c r="A16" s="22" t="s">
        <v>53</v>
      </c>
      <c r="B16" s="14">
        <v>3.3783498450181999</v>
      </c>
      <c r="C16" s="14">
        <v>3.2841801044369299</v>
      </c>
      <c r="D16" s="14">
        <v>6.3885006987422601</v>
      </c>
      <c r="E16" s="14">
        <v>6.21431623101721</v>
      </c>
      <c r="F16" s="14">
        <v>3.0190729936373</v>
      </c>
      <c r="G16" s="14">
        <v>2.92969465257484</v>
      </c>
      <c r="H16" s="14">
        <v>2.8409292679635501</v>
      </c>
      <c r="I16" s="14">
        <v>2.7562826016551498</v>
      </c>
      <c r="J16" s="14">
        <v>2.6770536347695701</v>
      </c>
    </row>
    <row r="17" spans="1:10" x14ac:dyDescent="0.2">
      <c r="A17" s="21" t="s">
        <v>17</v>
      </c>
      <c r="B17" s="24">
        <v>89.526270892982296</v>
      </c>
      <c r="C17" s="24">
        <v>129.72511412525901</v>
      </c>
      <c r="D17" s="24">
        <v>151.72689159512899</v>
      </c>
      <c r="E17" s="24">
        <v>197.304540334796</v>
      </c>
      <c r="F17" s="24">
        <v>185.672989108694</v>
      </c>
      <c r="G17" s="24">
        <v>166.99259519676599</v>
      </c>
      <c r="H17" s="24">
        <v>159.09203900595901</v>
      </c>
      <c r="I17" s="24">
        <v>190.18349951420501</v>
      </c>
      <c r="J17" s="24">
        <v>164.63879853832901</v>
      </c>
    </row>
    <row r="18" spans="1:10" x14ac:dyDescent="0.2">
      <c r="A18" s="22" t="s">
        <v>52</v>
      </c>
      <c r="B18" s="14">
        <v>89.526270892982296</v>
      </c>
      <c r="C18" s="14">
        <v>121.514663864166</v>
      </c>
      <c r="D18" s="14">
        <v>148.53264124575799</v>
      </c>
      <c r="E18" s="14">
        <v>191.09022410377901</v>
      </c>
      <c r="F18" s="14">
        <v>178.125306624601</v>
      </c>
      <c r="G18" s="14">
        <v>161.133205891616</v>
      </c>
      <c r="H18" s="14">
        <v>153.410180470032</v>
      </c>
      <c r="I18" s="14">
        <v>187.42721691254999</v>
      </c>
      <c r="J18" s="14">
        <v>161.96174490355901</v>
      </c>
    </row>
    <row r="19" spans="1:10" x14ac:dyDescent="0.2">
      <c r="A19" s="23" t="s">
        <v>53</v>
      </c>
      <c r="B19" s="16">
        <v>0</v>
      </c>
      <c r="C19" s="16">
        <v>8.2104502610923191</v>
      </c>
      <c r="D19" s="16">
        <v>3.1942503493711301</v>
      </c>
      <c r="E19" s="16">
        <v>6.21431623101721</v>
      </c>
      <c r="F19" s="16">
        <v>7.5476824840932597</v>
      </c>
      <c r="G19" s="16">
        <v>5.8593893051496702</v>
      </c>
      <c r="H19" s="16">
        <v>5.6818585359271001</v>
      </c>
      <c r="I19" s="16">
        <v>2.7562826016551498</v>
      </c>
      <c r="J19" s="16">
        <v>2.6770536347695701</v>
      </c>
    </row>
    <row r="20" spans="1:10" x14ac:dyDescent="0.2">
      <c r="A20" s="9" t="s">
        <v>18</v>
      </c>
      <c r="B20" s="15">
        <v>303.74042623800301</v>
      </c>
      <c r="C20" s="15">
        <v>395.53069177580801</v>
      </c>
      <c r="D20" s="15">
        <v>502.207209119813</v>
      </c>
      <c r="E20" s="15">
        <v>564.22999843115701</v>
      </c>
      <c r="F20" s="15">
        <v>523.22511263118997</v>
      </c>
      <c r="G20" s="15">
        <v>458.03285315164902</v>
      </c>
      <c r="H20" s="15">
        <v>490.313638057628</v>
      </c>
      <c r="I20" s="15">
        <v>529.34970264179503</v>
      </c>
      <c r="J20" s="15">
        <v>433.41122201904398</v>
      </c>
    </row>
    <row r="21" spans="1:10" x14ac:dyDescent="0.2">
      <c r="A21" s="22" t="s">
        <v>52</v>
      </c>
      <c r="B21" s="14">
        <v>228.57675166003401</v>
      </c>
      <c r="C21" s="14">
        <v>303.86312500678702</v>
      </c>
      <c r="D21" s="14">
        <v>395.97323173713397</v>
      </c>
      <c r="E21" s="14">
        <v>458.976422811693</v>
      </c>
      <c r="F21" s="14">
        <v>429.89688508207797</v>
      </c>
      <c r="G21" s="14">
        <v>383.160560006357</v>
      </c>
      <c r="H21" s="14">
        <v>415.15034619835598</v>
      </c>
      <c r="I21" s="14">
        <v>451.74117453218702</v>
      </c>
      <c r="J21" s="14">
        <v>369.65204120103101</v>
      </c>
    </row>
    <row r="22" spans="1:10" x14ac:dyDescent="0.2">
      <c r="A22" s="22" t="s">
        <v>53</v>
      </c>
      <c r="B22" s="14">
        <v>75.163674577968493</v>
      </c>
      <c r="C22" s="14">
        <v>91.667566769021207</v>
      </c>
      <c r="D22" s="14">
        <v>106.233977382679</v>
      </c>
      <c r="E22" s="14">
        <v>105.253575619465</v>
      </c>
      <c r="F22" s="14">
        <v>93.3282275491121</v>
      </c>
      <c r="G22" s="14">
        <v>74.872293145292204</v>
      </c>
      <c r="H22" s="14">
        <v>75.163291859271496</v>
      </c>
      <c r="I22" s="14">
        <v>77.608528109608699</v>
      </c>
      <c r="J22" s="14">
        <v>63.759180818012702</v>
      </c>
    </row>
    <row r="23" spans="1:10" x14ac:dyDescent="0.2">
      <c r="A23" s="21" t="s">
        <v>15</v>
      </c>
      <c r="B23" s="24">
        <v>247.556889469808</v>
      </c>
      <c r="C23" s="24">
        <v>330.20897804950403</v>
      </c>
      <c r="D23" s="24">
        <v>421.842808018781</v>
      </c>
      <c r="E23" s="24">
        <v>478.06815971427699</v>
      </c>
      <c r="F23" s="24">
        <v>452.78050989173198</v>
      </c>
      <c r="G23" s="24">
        <v>395.15932493348703</v>
      </c>
      <c r="H23" s="24">
        <v>423.15311840049202</v>
      </c>
      <c r="I23" s="24">
        <v>463.95733173462497</v>
      </c>
      <c r="J23" s="24">
        <v>372.22256943954397</v>
      </c>
    </row>
    <row r="24" spans="1:10" x14ac:dyDescent="0.2">
      <c r="A24" s="22" t="s">
        <v>52</v>
      </c>
      <c r="B24" s="14">
        <v>173.44119796109101</v>
      </c>
      <c r="C24" s="14">
        <v>240.42734002323701</v>
      </c>
      <c r="D24" s="14">
        <v>318.25202647357497</v>
      </c>
      <c r="E24" s="14">
        <v>375.304810647323</v>
      </c>
      <c r="F24" s="14">
        <v>361.30036605646399</v>
      </c>
      <c r="G24" s="14">
        <v>321.72688357944998</v>
      </c>
      <c r="H24" s="14">
        <v>349.34977475857602</v>
      </c>
      <c r="I24" s="14">
        <v>388.04264054804298</v>
      </c>
      <c r="J24" s="14">
        <v>310.07626908491198</v>
      </c>
    </row>
    <row r="25" spans="1:10" x14ac:dyDescent="0.2">
      <c r="A25" s="22" t="s">
        <v>54</v>
      </c>
      <c r="B25" s="14">
        <v>72.369053059964997</v>
      </c>
      <c r="C25" s="14">
        <v>86.066929896599703</v>
      </c>
      <c r="D25" s="14">
        <v>99.541630475035703</v>
      </c>
      <c r="E25" s="14">
        <v>98.280941272433793</v>
      </c>
      <c r="F25" s="14">
        <v>87.566554794187297</v>
      </c>
      <c r="G25" s="14">
        <v>71.885933874539802</v>
      </c>
      <c r="H25" s="14">
        <v>71.972644118550903</v>
      </c>
      <c r="I25" s="14">
        <v>73.964212305519894</v>
      </c>
      <c r="J25" s="14">
        <v>60.029394746445099</v>
      </c>
    </row>
    <row r="26" spans="1:10" x14ac:dyDescent="0.2">
      <c r="A26" s="22" t="s">
        <v>55</v>
      </c>
      <c r="B26" s="14">
        <v>1.74663844875217</v>
      </c>
      <c r="C26" s="14">
        <v>3.7147081296673199</v>
      </c>
      <c r="D26" s="14">
        <v>4.0491510701709403</v>
      </c>
      <c r="E26" s="14">
        <v>4.4824077945197898</v>
      </c>
      <c r="F26" s="14">
        <v>3.9135890410809999</v>
      </c>
      <c r="G26" s="14">
        <v>1.5465074794967799</v>
      </c>
      <c r="H26" s="14">
        <v>1.8306995233643</v>
      </c>
      <c r="I26" s="14">
        <v>1.9504788810615901</v>
      </c>
      <c r="J26" s="14">
        <v>2.1169056081869799</v>
      </c>
    </row>
    <row r="27" spans="1:10" x14ac:dyDescent="0.2">
      <c r="A27" s="21" t="s">
        <v>16</v>
      </c>
      <c r="B27" s="24">
        <v>24.627602127405599</v>
      </c>
      <c r="C27" s="24">
        <v>27.831736294584399</v>
      </c>
      <c r="D27" s="24">
        <v>36.948503515309902</v>
      </c>
      <c r="E27" s="24">
        <v>35.471893781323203</v>
      </c>
      <c r="F27" s="24">
        <v>29.243207001410799</v>
      </c>
      <c r="G27" s="24">
        <v>26.2906271514452</v>
      </c>
      <c r="H27" s="24">
        <v>26.989741544456599</v>
      </c>
      <c r="I27" s="24">
        <v>26.023494544690202</v>
      </c>
      <c r="J27" s="24">
        <v>21.7738862556375</v>
      </c>
    </row>
    <row r="28" spans="1:10" x14ac:dyDescent="0.2">
      <c r="A28" s="22" t="s">
        <v>52</v>
      </c>
      <c r="B28" s="14">
        <v>24.103610592780001</v>
      </c>
      <c r="C28" s="14">
        <v>26.860197245286798</v>
      </c>
      <c r="D28" s="14">
        <v>34.867689770916499</v>
      </c>
      <c r="E28" s="14">
        <v>34.199111321151001</v>
      </c>
      <c r="F28" s="14">
        <v>28.6996529679273</v>
      </c>
      <c r="G28" s="14">
        <v>25.7040208661188</v>
      </c>
      <c r="H28" s="14">
        <v>26.6759073404513</v>
      </c>
      <c r="I28" s="14">
        <v>25.304897062193799</v>
      </c>
      <c r="J28" s="14">
        <v>21.068251052908501</v>
      </c>
    </row>
    <row r="29" spans="1:10" x14ac:dyDescent="0.2">
      <c r="A29" s="22" t="s">
        <v>53</v>
      </c>
      <c r="B29" s="14">
        <v>0.52399153462565196</v>
      </c>
      <c r="C29" s="14">
        <v>0.97153904929760604</v>
      </c>
      <c r="D29" s="14">
        <v>2.0808137443933998</v>
      </c>
      <c r="E29" s="14">
        <v>1.2727824601722799</v>
      </c>
      <c r="F29" s="14">
        <v>0.54355403348347198</v>
      </c>
      <c r="G29" s="14">
        <v>0.58660628532636405</v>
      </c>
      <c r="H29" s="14">
        <v>0.31383420400530898</v>
      </c>
      <c r="I29" s="14">
        <v>0.718597482496377</v>
      </c>
      <c r="J29" s="14">
        <v>0.70563520272899405</v>
      </c>
    </row>
    <row r="30" spans="1:10" x14ac:dyDescent="0.2">
      <c r="A30" s="21" t="s">
        <v>17</v>
      </c>
      <c r="B30" s="24">
        <v>31.5559346407892</v>
      </c>
      <c r="C30" s="24">
        <v>37.489977431719403</v>
      </c>
      <c r="D30" s="24">
        <v>43.415897585721801</v>
      </c>
      <c r="E30" s="24">
        <v>50.689944935557101</v>
      </c>
      <c r="F30" s="24">
        <v>41.201395738047196</v>
      </c>
      <c r="G30" s="24">
        <v>36.5829010667169</v>
      </c>
      <c r="H30" s="24">
        <v>40.170778112679599</v>
      </c>
      <c r="I30" s="24">
        <v>39.368876362480101</v>
      </c>
      <c r="J30" s="24">
        <v>39.414766323862402</v>
      </c>
    </row>
    <row r="31" spans="1:10" x14ac:dyDescent="0.2">
      <c r="A31" s="22" t="s">
        <v>52</v>
      </c>
      <c r="B31" s="14">
        <v>31.031943106163599</v>
      </c>
      <c r="C31" s="14">
        <v>36.575587738262797</v>
      </c>
      <c r="D31" s="14">
        <v>42.853515492642501</v>
      </c>
      <c r="E31" s="14">
        <v>49.472500843218398</v>
      </c>
      <c r="F31" s="14">
        <v>39.8968660576869</v>
      </c>
      <c r="G31" s="14">
        <v>35.729655560787599</v>
      </c>
      <c r="H31" s="14">
        <v>39.124664099328498</v>
      </c>
      <c r="I31" s="14">
        <v>38.393636921949302</v>
      </c>
      <c r="J31" s="14">
        <v>38.507521063210802</v>
      </c>
    </row>
    <row r="32" spans="1:10" x14ac:dyDescent="0.2">
      <c r="A32" s="23" t="s">
        <v>53</v>
      </c>
      <c r="B32" s="16">
        <v>0.52399153462565196</v>
      </c>
      <c r="C32" s="16">
        <v>0.91438969345656995</v>
      </c>
      <c r="D32" s="16">
        <v>0.56238209307929798</v>
      </c>
      <c r="E32" s="16">
        <v>1.21744409233871</v>
      </c>
      <c r="F32" s="16">
        <v>1.3045296803603299</v>
      </c>
      <c r="G32" s="16">
        <v>0.85324550592925597</v>
      </c>
      <c r="H32" s="16">
        <v>1.04611401335103</v>
      </c>
      <c r="I32" s="16">
        <v>0.97523944053079703</v>
      </c>
      <c r="J32" s="16">
        <v>0.90724526065156297</v>
      </c>
    </row>
    <row r="33" spans="1:10" x14ac:dyDescent="0.2">
      <c r="A33" s="9" t="s">
        <v>19</v>
      </c>
      <c r="B33" s="15">
        <v>4325.1278285709204</v>
      </c>
      <c r="C33" s="15">
        <v>5132.1186683201404</v>
      </c>
      <c r="D33" s="15">
        <v>5605.7166876839001</v>
      </c>
      <c r="E33" s="15">
        <v>6116.3575867299496</v>
      </c>
      <c r="F33" s="15">
        <v>5723.9670337500302</v>
      </c>
      <c r="G33" s="15">
        <v>5286.7225238647397</v>
      </c>
      <c r="H33" s="15">
        <v>5521.9516550231001</v>
      </c>
      <c r="I33" s="15">
        <v>6138.12955868667</v>
      </c>
      <c r="J33" s="15">
        <v>4942.3693682338298</v>
      </c>
    </row>
    <row r="34" spans="1:10" x14ac:dyDescent="0.2">
      <c r="A34" s="22" t="s">
        <v>52</v>
      </c>
      <c r="B34" s="14">
        <v>3583.67734367305</v>
      </c>
      <c r="C34" s="14">
        <v>4308.2740020639503</v>
      </c>
      <c r="D34" s="14">
        <v>4832.2824716267296</v>
      </c>
      <c r="E34" s="14">
        <v>5401.96702059989</v>
      </c>
      <c r="F34" s="14">
        <v>5073.1923585435998</v>
      </c>
      <c r="G34" s="14">
        <v>4789.0763595032804</v>
      </c>
      <c r="H34" s="14">
        <v>4981.8092538446099</v>
      </c>
      <c r="I34" s="14">
        <v>5617.2398617694398</v>
      </c>
      <c r="J34" s="14">
        <v>4494.2089267957899</v>
      </c>
    </row>
    <row r="35" spans="1:10" x14ac:dyDescent="0.2">
      <c r="A35" s="22" t="s">
        <v>53</v>
      </c>
      <c r="B35" s="14">
        <v>741.45048489787098</v>
      </c>
      <c r="C35" s="14">
        <v>823.84466625618995</v>
      </c>
      <c r="D35" s="14">
        <v>773.43421605716696</v>
      </c>
      <c r="E35" s="14">
        <v>714.39056613005801</v>
      </c>
      <c r="F35" s="14">
        <v>650.77467520643495</v>
      </c>
      <c r="G35" s="14">
        <v>497.646164361469</v>
      </c>
      <c r="H35" s="14">
        <v>540.14240117849204</v>
      </c>
      <c r="I35" s="14">
        <v>520.88969691722798</v>
      </c>
      <c r="J35" s="14">
        <v>448.16044143803498</v>
      </c>
    </row>
    <row r="36" spans="1:10" x14ac:dyDescent="0.2">
      <c r="A36" s="21" t="s">
        <v>15</v>
      </c>
      <c r="B36" s="24">
        <v>3726.9527996919601</v>
      </c>
      <c r="C36" s="24">
        <v>4389.7912637777199</v>
      </c>
      <c r="D36" s="24">
        <v>4815.4686843211402</v>
      </c>
      <c r="E36" s="24">
        <v>5219.29180734289</v>
      </c>
      <c r="F36" s="24">
        <v>4851.5172866971197</v>
      </c>
      <c r="G36" s="24">
        <v>4514.14221314308</v>
      </c>
      <c r="H36" s="24">
        <v>4696.1140995022697</v>
      </c>
      <c r="I36" s="24">
        <v>5286.81398754771</v>
      </c>
      <c r="J36" s="24">
        <v>4268.7282046972796</v>
      </c>
    </row>
    <row r="37" spans="1:10" x14ac:dyDescent="0.2">
      <c r="A37" s="22" t="s">
        <v>52</v>
      </c>
      <c r="B37" s="14">
        <v>3003.4117467964502</v>
      </c>
      <c r="C37" s="14">
        <v>3578.0874662874098</v>
      </c>
      <c r="D37" s="14">
        <v>4048.7599831862099</v>
      </c>
      <c r="E37" s="14">
        <v>4522.8425568005696</v>
      </c>
      <c r="F37" s="14">
        <v>4232.41047889732</v>
      </c>
      <c r="G37" s="14">
        <v>4030.3195533472099</v>
      </c>
      <c r="H37" s="14">
        <v>4167.8756630880398</v>
      </c>
      <c r="I37" s="14">
        <v>4780.3533681074096</v>
      </c>
      <c r="J37" s="14">
        <v>3841.5752839516499</v>
      </c>
    </row>
    <row r="38" spans="1:10" x14ac:dyDescent="0.2">
      <c r="A38" s="22" t="s">
        <v>54</v>
      </c>
      <c r="B38" s="14">
        <v>669.81275688841504</v>
      </c>
      <c r="C38" s="14">
        <v>745.79622418981398</v>
      </c>
      <c r="D38" s="14">
        <v>721.31147540983602</v>
      </c>
      <c r="E38" s="14">
        <v>644.25633246888799</v>
      </c>
      <c r="F38" s="14">
        <v>562.10464646784499</v>
      </c>
      <c r="G38" s="14">
        <v>466.92726532681098</v>
      </c>
      <c r="H38" s="14">
        <v>505.91850248123302</v>
      </c>
      <c r="I38" s="14">
        <v>477.60246448643301</v>
      </c>
      <c r="J38" s="14">
        <v>393.54088763777401</v>
      </c>
    </row>
    <row r="39" spans="1:10" x14ac:dyDescent="0.2">
      <c r="A39" s="22" t="s">
        <v>55</v>
      </c>
      <c r="B39" s="14">
        <v>53.728296007092098</v>
      </c>
      <c r="C39" s="14">
        <v>65.907573300495201</v>
      </c>
      <c r="D39" s="14">
        <v>45.3972257250946</v>
      </c>
      <c r="E39" s="14">
        <v>52.192918073428899</v>
      </c>
      <c r="F39" s="14">
        <v>57.002161331950497</v>
      </c>
      <c r="G39" s="14">
        <v>16.8953944690622</v>
      </c>
      <c r="H39" s="14">
        <v>22.3199339329956</v>
      </c>
      <c r="I39" s="14">
        <v>28.858154953863</v>
      </c>
      <c r="J39" s="14">
        <v>33.612033107852596</v>
      </c>
    </row>
    <row r="40" spans="1:10" x14ac:dyDescent="0.2">
      <c r="A40" s="21" t="s">
        <v>16</v>
      </c>
      <c r="B40" s="24">
        <v>241.77733203191499</v>
      </c>
      <c r="C40" s="24">
        <v>365.960472800118</v>
      </c>
      <c r="D40" s="24">
        <v>339.63850357293001</v>
      </c>
      <c r="E40" s="24">
        <v>432.22260279558299</v>
      </c>
      <c r="F40" s="24">
        <v>414.849063026973</v>
      </c>
      <c r="G40" s="24">
        <v>394.73785259536299</v>
      </c>
      <c r="H40" s="24">
        <v>456.81464782864202</v>
      </c>
      <c r="I40" s="24">
        <v>450.18721728026298</v>
      </c>
      <c r="J40" s="24">
        <v>316.513311765612</v>
      </c>
    </row>
    <row r="41" spans="1:10" x14ac:dyDescent="0.2">
      <c r="A41" s="22" t="s">
        <v>52</v>
      </c>
      <c r="B41" s="14">
        <v>238.195445631442</v>
      </c>
      <c r="C41" s="14">
        <v>362.49165315272302</v>
      </c>
      <c r="D41" s="14">
        <v>336.275746111812</v>
      </c>
      <c r="E41" s="14">
        <v>424.06745934661001</v>
      </c>
      <c r="F41" s="14">
        <v>406.93209617531301</v>
      </c>
      <c r="G41" s="14">
        <v>388.59407278843099</v>
      </c>
      <c r="H41" s="14">
        <v>447.88667425544401</v>
      </c>
      <c r="I41" s="14">
        <v>441.52977079410402</v>
      </c>
      <c r="J41" s="14">
        <v>305.309300729661</v>
      </c>
    </row>
    <row r="42" spans="1:10" x14ac:dyDescent="0.2">
      <c r="A42" s="22" t="s">
        <v>53</v>
      </c>
      <c r="B42" s="14">
        <v>3.5818864004728099</v>
      </c>
      <c r="C42" s="14">
        <v>3.4688196473944801</v>
      </c>
      <c r="D42" s="14">
        <v>3.3627574611181199</v>
      </c>
      <c r="E42" s="14">
        <v>8.1551434489732699</v>
      </c>
      <c r="F42" s="14">
        <v>7.9169668516597902</v>
      </c>
      <c r="G42" s="14">
        <v>6.14377980693172</v>
      </c>
      <c r="H42" s="14">
        <v>8.9279735731982193</v>
      </c>
      <c r="I42" s="14">
        <v>8.6574464861589107</v>
      </c>
      <c r="J42" s="14">
        <v>11.2040110359509</v>
      </c>
    </row>
    <row r="43" spans="1:10" x14ac:dyDescent="0.2">
      <c r="A43" s="21" t="s">
        <v>17</v>
      </c>
      <c r="B43" s="24">
        <v>356.39769684704402</v>
      </c>
      <c r="C43" s="24">
        <v>376.36693174230101</v>
      </c>
      <c r="D43" s="24">
        <v>450.60949978982802</v>
      </c>
      <c r="E43" s="24">
        <v>464.84317659147598</v>
      </c>
      <c r="F43" s="24">
        <v>457.600684025936</v>
      </c>
      <c r="G43" s="24">
        <v>377.84245812630098</v>
      </c>
      <c r="H43" s="24">
        <v>369.02290769219297</v>
      </c>
      <c r="I43" s="24">
        <v>401.12835385869602</v>
      </c>
      <c r="J43" s="24">
        <v>357.127851770934</v>
      </c>
    </row>
    <row r="44" spans="1:10" x14ac:dyDescent="0.2">
      <c r="A44" s="22" t="s">
        <v>52</v>
      </c>
      <c r="B44" s="14">
        <v>342.070151245153</v>
      </c>
      <c r="C44" s="14">
        <v>367.69488262381498</v>
      </c>
      <c r="D44" s="14">
        <v>447.24674232871001</v>
      </c>
      <c r="E44" s="14">
        <v>455.05700445270799</v>
      </c>
      <c r="F44" s="14">
        <v>433.84978347095699</v>
      </c>
      <c r="G44" s="14">
        <v>370.16273336763601</v>
      </c>
      <c r="H44" s="14">
        <v>366.04691650112699</v>
      </c>
      <c r="I44" s="14">
        <v>395.356722867923</v>
      </c>
      <c r="J44" s="14">
        <v>347.32434211447702</v>
      </c>
    </row>
    <row r="45" spans="1:10" x14ac:dyDescent="0.2">
      <c r="A45" s="23" t="s">
        <v>53</v>
      </c>
      <c r="B45" s="16">
        <v>14.327545601891201</v>
      </c>
      <c r="C45" s="16">
        <v>8.6720491184862105</v>
      </c>
      <c r="D45" s="16">
        <v>3.3627574611181199</v>
      </c>
      <c r="E45" s="16">
        <v>9.7861721387679204</v>
      </c>
      <c r="F45" s="16">
        <v>23.750900554979399</v>
      </c>
      <c r="G45" s="16">
        <v>7.6797247586646504</v>
      </c>
      <c r="H45" s="16">
        <v>2.9759911910660701</v>
      </c>
      <c r="I45" s="16">
        <v>5.7716309907726098</v>
      </c>
      <c r="J45" s="16">
        <v>9.8035096564570097</v>
      </c>
    </row>
    <row r="46" spans="1:10" x14ac:dyDescent="0.2">
      <c r="A46" s="9" t="s">
        <v>20</v>
      </c>
      <c r="B46" s="15">
        <v>1093.1873130981</v>
      </c>
      <c r="C46" s="15">
        <v>1362.86979531467</v>
      </c>
      <c r="D46" s="15">
        <v>1608.1616184771001</v>
      </c>
      <c r="E46" s="15">
        <v>1660.07927762911</v>
      </c>
      <c r="F46" s="15">
        <v>1492.3368696418599</v>
      </c>
      <c r="G46" s="15">
        <v>1302.43244166107</v>
      </c>
      <c r="H46" s="15">
        <v>1351.1018769157499</v>
      </c>
      <c r="I46" s="15">
        <v>1407.73691305017</v>
      </c>
      <c r="J46" s="15">
        <v>1102.35646135965</v>
      </c>
    </row>
    <row r="47" spans="1:10" x14ac:dyDescent="0.2">
      <c r="A47" s="22" t="s">
        <v>52</v>
      </c>
      <c r="B47" s="14">
        <v>858.16751827609301</v>
      </c>
      <c r="C47" s="14">
        <v>1079.5391130800499</v>
      </c>
      <c r="D47" s="14">
        <v>1317.8577951207501</v>
      </c>
      <c r="E47" s="14">
        <v>1390.7070591434001</v>
      </c>
      <c r="F47" s="14">
        <v>1252.12519897731</v>
      </c>
      <c r="G47" s="14">
        <v>1114.9350268989699</v>
      </c>
      <c r="H47" s="14">
        <v>1169.05787175101</v>
      </c>
      <c r="I47" s="14">
        <v>1233.0052212708599</v>
      </c>
      <c r="J47" s="14">
        <v>959.59347698429201</v>
      </c>
    </row>
    <row r="48" spans="1:10" x14ac:dyDescent="0.2">
      <c r="A48" s="22" t="s">
        <v>53</v>
      </c>
      <c r="B48" s="14">
        <v>235.019794822004</v>
      </c>
      <c r="C48" s="14">
        <v>283.33068223462101</v>
      </c>
      <c r="D48" s="14">
        <v>290.30382335634602</v>
      </c>
      <c r="E48" s="14">
        <v>269.37221848571102</v>
      </c>
      <c r="F48" s="14">
        <v>240.211670664552</v>
      </c>
      <c r="G48" s="14">
        <v>187.497414762104</v>
      </c>
      <c r="H48" s="14">
        <v>182.04400516474101</v>
      </c>
      <c r="I48" s="14">
        <v>174.731691779312</v>
      </c>
      <c r="J48" s="14">
        <v>142.76298437535499</v>
      </c>
    </row>
    <row r="49" spans="1:10" x14ac:dyDescent="0.2">
      <c r="A49" s="21" t="s">
        <v>15</v>
      </c>
      <c r="B49" s="24">
        <v>902.57602053982498</v>
      </c>
      <c r="C49" s="24">
        <v>1140.060327875</v>
      </c>
      <c r="D49" s="24">
        <v>1333.13999040811</v>
      </c>
      <c r="E49" s="24">
        <v>1395.2862723773301</v>
      </c>
      <c r="F49" s="24">
        <v>1240.8397082249201</v>
      </c>
      <c r="G49" s="24">
        <v>1092.4486623805601</v>
      </c>
      <c r="H49" s="24">
        <v>1146.2818891066399</v>
      </c>
      <c r="I49" s="24">
        <v>1198.1448253394799</v>
      </c>
      <c r="J49" s="24">
        <v>918.68324006962098</v>
      </c>
    </row>
    <row r="50" spans="1:10" x14ac:dyDescent="0.2">
      <c r="A50" s="22" t="s">
        <v>52</v>
      </c>
      <c r="B50" s="14">
        <v>670.23502277126295</v>
      </c>
      <c r="C50" s="14">
        <v>863.17430549269602</v>
      </c>
      <c r="D50" s="14">
        <v>1050.47726469544</v>
      </c>
      <c r="E50" s="14">
        <v>1130.4932671255399</v>
      </c>
      <c r="F50" s="14">
        <v>1008.0200340031799</v>
      </c>
      <c r="G50" s="14">
        <v>908.11599521734502</v>
      </c>
      <c r="H50" s="14">
        <v>968.334283698077</v>
      </c>
      <c r="I50" s="14">
        <v>1027.1194006160499</v>
      </c>
      <c r="J50" s="14">
        <v>782.31578368738701</v>
      </c>
    </row>
    <row r="51" spans="1:10" x14ac:dyDescent="0.2">
      <c r="A51" s="22" t="s">
        <v>54</v>
      </c>
      <c r="B51" s="14">
        <v>224.60225072528399</v>
      </c>
      <c r="C51" s="14">
        <v>266.10586408388099</v>
      </c>
      <c r="D51" s="14">
        <v>269.40657904295801</v>
      </c>
      <c r="E51" s="14">
        <v>251.227086046279</v>
      </c>
      <c r="F51" s="14">
        <v>220.631344209161</v>
      </c>
      <c r="G51" s="14">
        <v>179.00256594403999</v>
      </c>
      <c r="H51" s="14">
        <v>172.04878975965599</v>
      </c>
      <c r="I51" s="14">
        <v>165.11688304014899</v>
      </c>
      <c r="J51" s="14">
        <v>129.44337235662499</v>
      </c>
    </row>
    <row r="52" spans="1:10" x14ac:dyDescent="0.2">
      <c r="A52" s="22" t="s">
        <v>55</v>
      </c>
      <c r="B52" s="14">
        <v>7.7387470432777503</v>
      </c>
      <c r="C52" s="14">
        <v>10.7801582984223</v>
      </c>
      <c r="D52" s="14">
        <v>13.2561466697115</v>
      </c>
      <c r="E52" s="14">
        <v>13.5659192055065</v>
      </c>
      <c r="F52" s="14">
        <v>12.188330012577699</v>
      </c>
      <c r="G52" s="14">
        <v>5.3301012191773696</v>
      </c>
      <c r="H52" s="14">
        <v>5.8988156489024899</v>
      </c>
      <c r="I52" s="14">
        <v>5.9085416832844402</v>
      </c>
      <c r="J52" s="14">
        <v>6.9240840256096003</v>
      </c>
    </row>
    <row r="53" spans="1:10" x14ac:dyDescent="0.2">
      <c r="A53" s="21" t="s">
        <v>16</v>
      </c>
      <c r="B53" s="24">
        <v>57.8024875309438</v>
      </c>
      <c r="C53" s="24">
        <v>72.941831964868399</v>
      </c>
      <c r="D53" s="24">
        <v>84.109961183802795</v>
      </c>
      <c r="E53" s="24">
        <v>85.287846481876301</v>
      </c>
      <c r="F53" s="24">
        <v>74.709948780800204</v>
      </c>
      <c r="G53" s="24">
        <v>66.570743352017402</v>
      </c>
      <c r="H53" s="24">
        <v>64.832353474511706</v>
      </c>
      <c r="I53" s="24">
        <v>62.899111919328</v>
      </c>
      <c r="J53" s="24">
        <v>47.992887750026803</v>
      </c>
    </row>
    <row r="54" spans="1:10" x14ac:dyDescent="0.2">
      <c r="A54" s="22" t="s">
        <v>52</v>
      </c>
      <c r="B54" s="14">
        <v>56.730968709566902</v>
      </c>
      <c r="C54" s="14">
        <v>68.664921335602997</v>
      </c>
      <c r="D54" s="14">
        <v>80.578847878770503</v>
      </c>
      <c r="E54" s="14">
        <v>83.341680857457703</v>
      </c>
      <c r="F54" s="14">
        <v>72.283568269037104</v>
      </c>
      <c r="G54" s="14">
        <v>64.960608608724201</v>
      </c>
      <c r="H54" s="14">
        <v>63.521505552533299</v>
      </c>
      <c r="I54" s="14">
        <v>61.448833506158202</v>
      </c>
      <c r="J54" s="14">
        <v>44.2929955226018</v>
      </c>
    </row>
    <row r="55" spans="1:10" x14ac:dyDescent="0.2">
      <c r="A55" s="22" t="s">
        <v>53</v>
      </c>
      <c r="B55" s="14">
        <v>1.07151882137692</v>
      </c>
      <c r="C55" s="14">
        <v>4.2769106292653802</v>
      </c>
      <c r="D55" s="14">
        <v>3.53111330503233</v>
      </c>
      <c r="E55" s="14">
        <v>1.94616562441865</v>
      </c>
      <c r="F55" s="14">
        <v>2.4263805117631501</v>
      </c>
      <c r="G55" s="14">
        <v>1.6101347432931601</v>
      </c>
      <c r="H55" s="14">
        <v>1.31084792197833</v>
      </c>
      <c r="I55" s="14">
        <v>1.4502784131698201</v>
      </c>
      <c r="J55" s="14">
        <v>3.6998922274249799</v>
      </c>
    </row>
    <row r="56" spans="1:10" x14ac:dyDescent="0.2">
      <c r="A56" s="21" t="s">
        <v>17</v>
      </c>
      <c r="B56" s="24">
        <v>132.80880502732799</v>
      </c>
      <c r="C56" s="24">
        <v>149.86763547480601</v>
      </c>
      <c r="D56" s="24">
        <v>190.91166688518999</v>
      </c>
      <c r="E56" s="24">
        <v>179.505158769909</v>
      </c>
      <c r="F56" s="24">
        <v>176.78721263613801</v>
      </c>
      <c r="G56" s="24">
        <v>143.41303592849101</v>
      </c>
      <c r="H56" s="24">
        <v>139.987634334603</v>
      </c>
      <c r="I56" s="24">
        <v>146.69297579136199</v>
      </c>
      <c r="J56" s="24">
        <v>135.680333539999</v>
      </c>
    </row>
    <row r="57" spans="1:10" x14ac:dyDescent="0.2">
      <c r="A57" s="22" t="s">
        <v>52</v>
      </c>
      <c r="B57" s="14">
        <v>131.20152679526299</v>
      </c>
      <c r="C57" s="14">
        <v>147.69988625175401</v>
      </c>
      <c r="D57" s="14">
        <v>186.801682546546</v>
      </c>
      <c r="E57" s="14">
        <v>176.872111160401</v>
      </c>
      <c r="F57" s="14">
        <v>171.82159670508801</v>
      </c>
      <c r="G57" s="14">
        <v>141.85842307289801</v>
      </c>
      <c r="H57" s="14">
        <v>137.202082500399</v>
      </c>
      <c r="I57" s="14">
        <v>144.436987148653</v>
      </c>
      <c r="J57" s="14">
        <v>132.98469777430299</v>
      </c>
    </row>
    <row r="58" spans="1:10" x14ac:dyDescent="0.2">
      <c r="A58" s="23" t="s">
        <v>53</v>
      </c>
      <c r="B58" s="16">
        <v>1.60727823206538</v>
      </c>
      <c r="C58" s="16">
        <v>2.1677492230523101</v>
      </c>
      <c r="D58" s="16">
        <v>4.1099843386441899</v>
      </c>
      <c r="E58" s="16">
        <v>2.6330476095075901</v>
      </c>
      <c r="F58" s="16">
        <v>4.96561593105017</v>
      </c>
      <c r="G58" s="16">
        <v>1.5546128555934</v>
      </c>
      <c r="H58" s="16">
        <v>2.7855518342039498</v>
      </c>
      <c r="I58" s="16">
        <v>2.2559886427086</v>
      </c>
      <c r="J58" s="16">
        <v>2.6956357656953398</v>
      </c>
    </row>
    <row r="59" spans="1:10" x14ac:dyDescent="0.2">
      <c r="A59" s="9" t="s">
        <v>21</v>
      </c>
      <c r="B59" s="15">
        <v>772.70179862920202</v>
      </c>
      <c r="C59" s="15">
        <v>968.64646543754998</v>
      </c>
      <c r="D59" s="15">
        <v>1152.5086496725201</v>
      </c>
      <c r="E59" s="15">
        <v>1219.91386413491</v>
      </c>
      <c r="F59" s="15">
        <v>1112.9727478038201</v>
      </c>
      <c r="G59" s="15">
        <v>980.508090294206</v>
      </c>
      <c r="H59" s="15">
        <v>1029.45184253608</v>
      </c>
      <c r="I59" s="15">
        <v>1090.1314509249801</v>
      </c>
      <c r="J59" s="15">
        <v>869.67288375413102</v>
      </c>
    </row>
    <row r="60" spans="1:10" x14ac:dyDescent="0.2">
      <c r="A60" s="22" t="s">
        <v>52</v>
      </c>
      <c r="B60" s="14">
        <v>602.53715287529701</v>
      </c>
      <c r="C60" s="14">
        <v>765.27294315414997</v>
      </c>
      <c r="D60" s="14">
        <v>939.01476084894205</v>
      </c>
      <c r="E60" s="14">
        <v>1018.08048768292</v>
      </c>
      <c r="F60" s="14">
        <v>932.58242419844396</v>
      </c>
      <c r="G60" s="14">
        <v>839.26179715630599</v>
      </c>
      <c r="H60" s="14">
        <v>888.40668321600003</v>
      </c>
      <c r="I60" s="14">
        <v>952.72630286270805</v>
      </c>
      <c r="J60" s="14">
        <v>756.02541665558203</v>
      </c>
    </row>
    <row r="61" spans="1:10" x14ac:dyDescent="0.2">
      <c r="A61" s="22" t="s">
        <v>53</v>
      </c>
      <c r="B61" s="14">
        <v>170.16464575390501</v>
      </c>
      <c r="C61" s="14">
        <v>203.37352228340001</v>
      </c>
      <c r="D61" s="14">
        <v>213.493888823574</v>
      </c>
      <c r="E61" s="14">
        <v>201.83337645199401</v>
      </c>
      <c r="F61" s="14">
        <v>180.39032360537999</v>
      </c>
      <c r="G61" s="14">
        <v>141.24629313790001</v>
      </c>
      <c r="H61" s="14">
        <v>141.04515932008101</v>
      </c>
      <c r="I61" s="14">
        <v>137.405148062271</v>
      </c>
      <c r="J61" s="14">
        <v>113.647467098549</v>
      </c>
    </row>
    <row r="62" spans="1:10" x14ac:dyDescent="0.2">
      <c r="A62" s="21" t="s">
        <v>15</v>
      </c>
      <c r="B62" s="24">
        <v>639.63344422837395</v>
      </c>
      <c r="C62" s="24">
        <v>811.78788849279601</v>
      </c>
      <c r="D62" s="24">
        <v>961.31515543361195</v>
      </c>
      <c r="E62" s="24">
        <v>1027.7821862682599</v>
      </c>
      <c r="F62" s="24">
        <v>935.73638155293099</v>
      </c>
      <c r="G62" s="24">
        <v>829.02465641596405</v>
      </c>
      <c r="H62" s="24">
        <v>875.83039274492398</v>
      </c>
      <c r="I62" s="24">
        <v>935.36719944268702</v>
      </c>
      <c r="J62" s="24">
        <v>734.046777207952</v>
      </c>
    </row>
    <row r="63" spans="1:10" x14ac:dyDescent="0.2">
      <c r="A63" s="22" t="s">
        <v>52</v>
      </c>
      <c r="B63" s="14">
        <v>471.66098146309997</v>
      </c>
      <c r="C63" s="14">
        <v>612.86167607641005</v>
      </c>
      <c r="D63" s="14">
        <v>753.08625470110405</v>
      </c>
      <c r="E63" s="14">
        <v>829.97080250711497</v>
      </c>
      <c r="F63" s="14">
        <v>760.63829147457295</v>
      </c>
      <c r="G63" s="14">
        <v>690.58701471195195</v>
      </c>
      <c r="H63" s="14">
        <v>737.90353495557997</v>
      </c>
      <c r="I63" s="14">
        <v>800.99862923814499</v>
      </c>
      <c r="J63" s="14">
        <v>624.82487325609804</v>
      </c>
    </row>
    <row r="64" spans="1:10" x14ac:dyDescent="0.2">
      <c r="A64" s="22" t="s">
        <v>54</v>
      </c>
      <c r="B64" s="14">
        <v>161.87990225141499</v>
      </c>
      <c r="C64" s="14">
        <v>190.08753368697401</v>
      </c>
      <c r="D64" s="14">
        <v>198.69127832670401</v>
      </c>
      <c r="E64" s="14">
        <v>187.865104539199</v>
      </c>
      <c r="F64" s="14">
        <v>165.85004563215</v>
      </c>
      <c r="G64" s="14">
        <v>134.65777435373101</v>
      </c>
      <c r="H64" s="14">
        <v>133.59731516815299</v>
      </c>
      <c r="I64" s="14">
        <v>129.71248415602199</v>
      </c>
      <c r="J64" s="14">
        <v>104.07532209024799</v>
      </c>
    </row>
    <row r="65" spans="1:10" x14ac:dyDescent="0.2">
      <c r="A65" s="22" t="s">
        <v>55</v>
      </c>
      <c r="B65" s="14">
        <v>6.0925605138590804</v>
      </c>
      <c r="C65" s="14">
        <v>8.83867872941196</v>
      </c>
      <c r="D65" s="14">
        <v>9.5376224058046102</v>
      </c>
      <c r="E65" s="14">
        <v>9.9462792219509506</v>
      </c>
      <c r="F65" s="14">
        <v>9.2480444462085192</v>
      </c>
      <c r="G65" s="14">
        <v>3.7798673502801798</v>
      </c>
      <c r="H65" s="14">
        <v>4.32954262119015</v>
      </c>
      <c r="I65" s="14">
        <v>4.6560860485189499</v>
      </c>
      <c r="J65" s="14">
        <v>5.1465818616056804</v>
      </c>
    </row>
    <row r="66" spans="1:10" x14ac:dyDescent="0.2">
      <c r="A66" s="21" t="s">
        <v>16</v>
      </c>
      <c r="B66" s="24">
        <v>45.893493216545998</v>
      </c>
      <c r="C66" s="24">
        <v>57.731116764260399</v>
      </c>
      <c r="D66" s="24">
        <v>68.169191357094803</v>
      </c>
      <c r="E66" s="24">
        <v>69.922886442841005</v>
      </c>
      <c r="F66" s="24">
        <v>61.475439960345703</v>
      </c>
      <c r="G66" s="24">
        <v>55.464303549597297</v>
      </c>
      <c r="H66" s="24">
        <v>57.3664397307695</v>
      </c>
      <c r="I66" s="24">
        <v>55.518765165492198</v>
      </c>
      <c r="J66" s="24">
        <v>42.763868608510997</v>
      </c>
    </row>
    <row r="67" spans="1:10" x14ac:dyDescent="0.2">
      <c r="A67" s="22" t="s">
        <v>52</v>
      </c>
      <c r="B67" s="14">
        <v>45.010926039304699</v>
      </c>
      <c r="C67" s="14">
        <v>55.101889547283399</v>
      </c>
      <c r="D67" s="14">
        <v>65.3023915588183</v>
      </c>
      <c r="E67" s="14">
        <v>68.129295107735103</v>
      </c>
      <c r="F67" s="14">
        <v>59.818275926631998</v>
      </c>
      <c r="G67" s="14">
        <v>54.151849608527797</v>
      </c>
      <c r="H67" s="14">
        <v>56.335596249533701</v>
      </c>
      <c r="I67" s="14">
        <v>54.228219575957098</v>
      </c>
      <c r="J67" s="14">
        <v>40.377048035012699</v>
      </c>
    </row>
    <row r="68" spans="1:10" x14ac:dyDescent="0.2">
      <c r="A68" s="22" t="s">
        <v>53</v>
      </c>
      <c r="B68" s="14">
        <v>0.88256717724126899</v>
      </c>
      <c r="C68" s="14">
        <v>2.6292272169769801</v>
      </c>
      <c r="D68" s="14">
        <v>2.8667997982765301</v>
      </c>
      <c r="E68" s="14">
        <v>1.7935913351059101</v>
      </c>
      <c r="F68" s="14">
        <v>1.6571640337136699</v>
      </c>
      <c r="G68" s="14">
        <v>1.31245394106951</v>
      </c>
      <c r="H68" s="14">
        <v>1.0308434812357501</v>
      </c>
      <c r="I68" s="14">
        <v>1.2905455895351401</v>
      </c>
      <c r="J68" s="14">
        <v>2.3868205734982899</v>
      </c>
    </row>
    <row r="69" spans="1:10" x14ac:dyDescent="0.2">
      <c r="A69" s="21" t="s">
        <v>17</v>
      </c>
      <c r="B69" s="24">
        <v>87.174861184282705</v>
      </c>
      <c r="C69" s="24">
        <v>99.127460180493699</v>
      </c>
      <c r="D69" s="24">
        <v>123.02430288180901</v>
      </c>
      <c r="E69" s="24">
        <v>122.208791423807</v>
      </c>
      <c r="F69" s="24">
        <v>115.760926290547</v>
      </c>
      <c r="G69" s="24">
        <v>96.019130328645005</v>
      </c>
      <c r="H69" s="24">
        <v>96.255010060388102</v>
      </c>
      <c r="I69" s="24">
        <v>99.245486316800594</v>
      </c>
      <c r="J69" s="24">
        <v>92.8622379376677</v>
      </c>
    </row>
    <row r="70" spans="1:10" x14ac:dyDescent="0.2">
      <c r="A70" s="22" t="s">
        <v>52</v>
      </c>
      <c r="B70" s="14">
        <v>85.865245372892502</v>
      </c>
      <c r="C70" s="14">
        <v>97.309377530456402</v>
      </c>
      <c r="D70" s="14">
        <v>120.62611458902001</v>
      </c>
      <c r="E70" s="14">
        <v>119.98039006806999</v>
      </c>
      <c r="F70" s="14">
        <v>112.125856797239</v>
      </c>
      <c r="G70" s="14">
        <v>94.522932835825799</v>
      </c>
      <c r="H70" s="14">
        <v>94.1675520108857</v>
      </c>
      <c r="I70" s="14">
        <v>97.499454048605998</v>
      </c>
      <c r="J70" s="14">
        <v>90.823495364471199</v>
      </c>
    </row>
    <row r="71" spans="1:10" x14ac:dyDescent="0.2">
      <c r="A71" s="23" t="s">
        <v>53</v>
      </c>
      <c r="B71" s="16">
        <v>1.3096158113902701</v>
      </c>
      <c r="C71" s="16">
        <v>1.81808265003727</v>
      </c>
      <c r="D71" s="16">
        <v>2.3981882927890199</v>
      </c>
      <c r="E71" s="16">
        <v>2.2284013557376401</v>
      </c>
      <c r="F71" s="16">
        <v>3.6350694933073999</v>
      </c>
      <c r="G71" s="16">
        <v>1.4961974928192401</v>
      </c>
      <c r="H71" s="16">
        <v>2.08745804950239</v>
      </c>
      <c r="I71" s="16">
        <v>1.7460322681946101</v>
      </c>
      <c r="J71" s="16">
        <v>2.0387425731964499</v>
      </c>
    </row>
    <row r="73" spans="1:10" x14ac:dyDescent="0.2">
      <c r="A73" s="13" t="s">
        <v>22</v>
      </c>
    </row>
    <row r="74" spans="1:10" x14ac:dyDescent="0.2">
      <c r="A74" s="13" t="s">
        <v>46</v>
      </c>
    </row>
    <row r="75" spans="1:10" x14ac:dyDescent="0.2">
      <c r="A75" s="13" t="s">
        <v>47</v>
      </c>
    </row>
    <row r="76" spans="1:10" x14ac:dyDescent="0.2">
      <c r="A76" s="13" t="s">
        <v>30</v>
      </c>
    </row>
    <row r="77" spans="1:10" x14ac:dyDescent="0.2">
      <c r="A77" s="13" t="s">
        <v>26</v>
      </c>
    </row>
    <row r="78" spans="1:10" x14ac:dyDescent="0.2">
      <c r="A78" s="13"/>
    </row>
    <row r="79" spans="1:10" x14ac:dyDescent="0.2">
      <c r="A79" s="13" t="s">
        <v>143</v>
      </c>
    </row>
    <row r="80" spans="1:10" x14ac:dyDescent="0.2">
      <c r="A80" s="13" t="s">
        <v>278</v>
      </c>
    </row>
  </sheetData>
  <mergeCells count="1">
    <mergeCell ref="B6:J6"/>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S120"/>
  <sheetViews>
    <sheetView showGridLines="0" workbookViewId="0">
      <pane xSplit="1" ySplit="7" topLeftCell="B104"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9" width="10.7109375" customWidth="1"/>
  </cols>
  <sheetData>
    <row r="1" spans="1:19" x14ac:dyDescent="0.2">
      <c r="A1" s="4" t="str">
        <f>HYPERLINK("#'Contents'!A15", "Link to contents")</f>
        <v>Link to contents</v>
      </c>
    </row>
    <row r="3" spans="1:19" ht="15" x14ac:dyDescent="0.25">
      <c r="A3" s="2" t="s">
        <v>60</v>
      </c>
    </row>
    <row r="5" spans="1:19" x14ac:dyDescent="0.2">
      <c r="B5" s="93" t="s">
        <v>4</v>
      </c>
      <c r="C5" s="93" t="s">
        <v>4</v>
      </c>
      <c r="D5" s="93" t="s">
        <v>5</v>
      </c>
      <c r="E5" s="93" t="s">
        <v>5</v>
      </c>
      <c r="F5" s="93" t="s">
        <v>6</v>
      </c>
      <c r="G5" s="93" t="s">
        <v>6</v>
      </c>
      <c r="H5" s="93" t="s">
        <v>7</v>
      </c>
      <c r="I5" s="93" t="s">
        <v>7</v>
      </c>
      <c r="J5" s="93" t="s">
        <v>8</v>
      </c>
      <c r="K5" s="93" t="s">
        <v>8</v>
      </c>
      <c r="L5" s="93" t="s">
        <v>9</v>
      </c>
      <c r="M5" s="93" t="s">
        <v>9</v>
      </c>
      <c r="N5" s="93" t="s">
        <v>10</v>
      </c>
      <c r="O5" s="93" t="s">
        <v>10</v>
      </c>
      <c r="P5" s="93" t="s">
        <v>11</v>
      </c>
      <c r="Q5" s="93" t="s">
        <v>11</v>
      </c>
      <c r="R5" s="93" t="s">
        <v>12</v>
      </c>
      <c r="S5" s="93" t="s">
        <v>12</v>
      </c>
    </row>
    <row r="6" spans="1:19" x14ac:dyDescent="0.2">
      <c r="B6" s="5" t="s">
        <v>61</v>
      </c>
      <c r="C6" s="5" t="s">
        <v>62</v>
      </c>
      <c r="D6" s="5" t="s">
        <v>61</v>
      </c>
      <c r="E6" s="5" t="s">
        <v>62</v>
      </c>
      <c r="F6" s="5" t="s">
        <v>61</v>
      </c>
      <c r="G6" s="5" t="s">
        <v>62</v>
      </c>
      <c r="H6" s="5" t="s">
        <v>61</v>
      </c>
      <c r="I6" s="5" t="s">
        <v>62</v>
      </c>
      <c r="J6" s="5" t="s">
        <v>61</v>
      </c>
      <c r="K6" s="5" t="s">
        <v>62</v>
      </c>
      <c r="L6" s="5" t="s">
        <v>61</v>
      </c>
      <c r="M6" s="5" t="s">
        <v>62</v>
      </c>
      <c r="N6" s="5" t="s">
        <v>61</v>
      </c>
      <c r="O6" s="5" t="s">
        <v>62</v>
      </c>
      <c r="P6" s="5" t="s">
        <v>61</v>
      </c>
      <c r="Q6" s="5" t="s">
        <v>62</v>
      </c>
      <c r="R6" s="5" t="s">
        <v>61</v>
      </c>
      <c r="S6" s="5" t="s">
        <v>62</v>
      </c>
    </row>
    <row r="7" spans="1:19" x14ac:dyDescent="0.2">
      <c r="A7" s="6"/>
      <c r="B7" s="91" t="s">
        <v>13</v>
      </c>
      <c r="C7" s="92"/>
      <c r="D7" s="92"/>
      <c r="E7" s="92"/>
      <c r="F7" s="92"/>
      <c r="G7" s="92"/>
      <c r="H7" s="92"/>
      <c r="I7" s="92"/>
      <c r="J7" s="92"/>
      <c r="K7" s="92"/>
      <c r="L7" s="92"/>
      <c r="M7" s="92"/>
      <c r="N7" s="92"/>
      <c r="O7" s="92"/>
      <c r="P7" s="92"/>
      <c r="Q7" s="92"/>
      <c r="R7" s="92"/>
      <c r="S7" s="92"/>
    </row>
    <row r="8" spans="1:19" x14ac:dyDescent="0.2">
      <c r="A8" s="9" t="s">
        <v>14</v>
      </c>
    </row>
    <row r="9" spans="1:19" x14ac:dyDescent="0.2">
      <c r="A9" s="21" t="s">
        <v>63</v>
      </c>
      <c r="B9" s="20">
        <v>540</v>
      </c>
      <c r="C9" s="20">
        <v>131</v>
      </c>
      <c r="D9" s="20">
        <v>716</v>
      </c>
      <c r="E9" s="20">
        <v>172</v>
      </c>
      <c r="F9" s="20">
        <v>846</v>
      </c>
      <c r="G9" s="20">
        <v>210</v>
      </c>
      <c r="H9" s="20">
        <v>908</v>
      </c>
      <c r="I9" s="20">
        <v>223</v>
      </c>
      <c r="J9" s="20">
        <v>975</v>
      </c>
      <c r="K9" s="20">
        <v>169</v>
      </c>
      <c r="L9" s="20">
        <v>963</v>
      </c>
      <c r="M9" s="20">
        <v>153</v>
      </c>
      <c r="N9" s="20">
        <v>1010</v>
      </c>
      <c r="O9" s="20">
        <v>213</v>
      </c>
      <c r="P9" s="20">
        <v>1159</v>
      </c>
      <c r="Q9" s="20">
        <v>195</v>
      </c>
      <c r="R9" s="20">
        <v>1037</v>
      </c>
      <c r="S9" s="20">
        <v>192</v>
      </c>
    </row>
    <row r="10" spans="1:19" x14ac:dyDescent="0.2">
      <c r="A10" s="22" t="s">
        <v>52</v>
      </c>
      <c r="B10" s="7">
        <v>420</v>
      </c>
      <c r="C10" s="7">
        <v>56</v>
      </c>
      <c r="D10" s="7">
        <v>579</v>
      </c>
      <c r="E10" s="7">
        <v>76</v>
      </c>
      <c r="F10" s="7">
        <v>704</v>
      </c>
      <c r="G10" s="7">
        <v>97</v>
      </c>
      <c r="H10" s="7">
        <v>779</v>
      </c>
      <c r="I10" s="7">
        <v>90</v>
      </c>
      <c r="J10" s="7">
        <v>840</v>
      </c>
      <c r="K10" s="7">
        <v>77</v>
      </c>
      <c r="L10" s="7">
        <v>858</v>
      </c>
      <c r="M10" s="7">
        <v>78</v>
      </c>
      <c r="N10" s="7">
        <v>896</v>
      </c>
      <c r="O10" s="7">
        <v>103</v>
      </c>
      <c r="P10" s="7">
        <v>1049</v>
      </c>
      <c r="Q10" s="7">
        <v>103</v>
      </c>
      <c r="R10" s="7">
        <v>944</v>
      </c>
      <c r="S10" s="7">
        <v>78</v>
      </c>
    </row>
    <row r="11" spans="1:19" x14ac:dyDescent="0.2">
      <c r="A11" s="22" t="s">
        <v>54</v>
      </c>
      <c r="B11" s="7">
        <v>108</v>
      </c>
      <c r="C11" s="7">
        <v>73</v>
      </c>
      <c r="D11" s="7">
        <v>122</v>
      </c>
      <c r="E11" s="7">
        <v>94</v>
      </c>
      <c r="F11" s="7">
        <v>132</v>
      </c>
      <c r="G11" s="7">
        <v>111</v>
      </c>
      <c r="H11" s="7">
        <v>118</v>
      </c>
      <c r="I11" s="7">
        <v>131</v>
      </c>
      <c r="J11" s="7">
        <v>121</v>
      </c>
      <c r="K11" s="7">
        <v>90</v>
      </c>
      <c r="L11" s="7">
        <v>103</v>
      </c>
      <c r="M11" s="7">
        <v>75</v>
      </c>
      <c r="N11" s="7">
        <v>110</v>
      </c>
      <c r="O11" s="7">
        <v>110</v>
      </c>
      <c r="P11" s="7">
        <v>105</v>
      </c>
      <c r="Q11" s="7">
        <v>90</v>
      </c>
      <c r="R11" s="7">
        <v>88</v>
      </c>
      <c r="S11" s="7">
        <v>112</v>
      </c>
    </row>
    <row r="12" spans="1:19" x14ac:dyDescent="0.2">
      <c r="A12" s="22" t="s">
        <v>55</v>
      </c>
      <c r="B12" s="7">
        <v>12</v>
      </c>
      <c r="C12" s="7">
        <v>2</v>
      </c>
      <c r="D12" s="7">
        <v>15</v>
      </c>
      <c r="E12" s="7">
        <v>2</v>
      </c>
      <c r="F12" s="7">
        <v>10</v>
      </c>
      <c r="G12" s="7">
        <v>2</v>
      </c>
      <c r="H12" s="7">
        <v>11</v>
      </c>
      <c r="I12" s="7">
        <v>2</v>
      </c>
      <c r="J12" s="7">
        <v>14</v>
      </c>
      <c r="K12" s="7">
        <v>2</v>
      </c>
      <c r="L12" s="7">
        <v>2</v>
      </c>
      <c r="M12" s="7">
        <v>0</v>
      </c>
      <c r="N12" s="7">
        <v>4</v>
      </c>
      <c r="O12" s="7">
        <v>0</v>
      </c>
      <c r="P12" s="7">
        <v>5</v>
      </c>
      <c r="Q12" s="7">
        <v>2</v>
      </c>
      <c r="R12" s="7">
        <v>5</v>
      </c>
      <c r="S12" s="7">
        <v>2</v>
      </c>
    </row>
    <row r="13" spans="1:19" x14ac:dyDescent="0.2">
      <c r="A13" s="21" t="s">
        <v>64</v>
      </c>
      <c r="B13" s="20">
        <v>316</v>
      </c>
      <c r="C13" s="20">
        <v>354</v>
      </c>
      <c r="D13" s="20">
        <v>418</v>
      </c>
      <c r="E13" s="20">
        <v>471</v>
      </c>
      <c r="F13" s="20">
        <v>487</v>
      </c>
      <c r="G13" s="20">
        <v>569</v>
      </c>
      <c r="H13" s="20">
        <v>576</v>
      </c>
      <c r="I13" s="20">
        <v>554</v>
      </c>
      <c r="J13" s="20">
        <v>647</v>
      </c>
      <c r="K13" s="20">
        <v>498</v>
      </c>
      <c r="L13" s="20">
        <v>660</v>
      </c>
      <c r="M13" s="20">
        <v>456</v>
      </c>
      <c r="N13" s="20">
        <v>728</v>
      </c>
      <c r="O13" s="20">
        <v>495</v>
      </c>
      <c r="P13" s="20">
        <v>813</v>
      </c>
      <c r="Q13" s="20">
        <v>538</v>
      </c>
      <c r="R13" s="20">
        <v>749</v>
      </c>
      <c r="S13" s="20">
        <v>477</v>
      </c>
    </row>
    <row r="14" spans="1:19" x14ac:dyDescent="0.2">
      <c r="A14" s="22" t="s">
        <v>52</v>
      </c>
      <c r="B14" s="7">
        <v>286</v>
      </c>
      <c r="C14" s="7">
        <v>190</v>
      </c>
      <c r="D14" s="7">
        <v>386</v>
      </c>
      <c r="E14" s="7">
        <v>269</v>
      </c>
      <c r="F14" s="7">
        <v>451</v>
      </c>
      <c r="G14" s="7">
        <v>350</v>
      </c>
      <c r="H14" s="7">
        <v>549</v>
      </c>
      <c r="I14" s="7">
        <v>320</v>
      </c>
      <c r="J14" s="7">
        <v>612</v>
      </c>
      <c r="K14" s="7">
        <v>305</v>
      </c>
      <c r="L14" s="7">
        <v>638</v>
      </c>
      <c r="M14" s="7">
        <v>298</v>
      </c>
      <c r="N14" s="7">
        <v>690</v>
      </c>
      <c r="O14" s="7">
        <v>309</v>
      </c>
      <c r="P14" s="7">
        <v>785</v>
      </c>
      <c r="Q14" s="7">
        <v>367</v>
      </c>
      <c r="R14" s="7">
        <v>723</v>
      </c>
      <c r="S14" s="7">
        <v>299</v>
      </c>
    </row>
    <row r="15" spans="1:19" x14ac:dyDescent="0.2">
      <c r="A15" s="22" t="s">
        <v>54</v>
      </c>
      <c r="B15" s="7">
        <v>25</v>
      </c>
      <c r="C15" s="7">
        <v>156</v>
      </c>
      <c r="D15" s="7">
        <v>27</v>
      </c>
      <c r="E15" s="7">
        <v>189</v>
      </c>
      <c r="F15" s="7">
        <v>28</v>
      </c>
      <c r="G15" s="7">
        <v>215</v>
      </c>
      <c r="H15" s="7">
        <v>22</v>
      </c>
      <c r="I15" s="7">
        <v>227</v>
      </c>
      <c r="J15" s="7">
        <v>27</v>
      </c>
      <c r="K15" s="7">
        <v>184</v>
      </c>
      <c r="L15" s="7">
        <v>22</v>
      </c>
      <c r="M15" s="7">
        <v>156</v>
      </c>
      <c r="N15" s="7">
        <v>34</v>
      </c>
      <c r="O15" s="7">
        <v>186</v>
      </c>
      <c r="P15" s="7">
        <v>26</v>
      </c>
      <c r="Q15" s="7">
        <v>169</v>
      </c>
      <c r="R15" s="7">
        <v>24</v>
      </c>
      <c r="S15" s="7">
        <v>176</v>
      </c>
    </row>
    <row r="16" spans="1:19" x14ac:dyDescent="0.2">
      <c r="A16" s="22" t="s">
        <v>55</v>
      </c>
      <c r="B16" s="7">
        <v>5</v>
      </c>
      <c r="C16" s="7">
        <v>8</v>
      </c>
      <c r="D16" s="7">
        <v>5</v>
      </c>
      <c r="E16" s="7">
        <v>13</v>
      </c>
      <c r="F16" s="7">
        <v>8</v>
      </c>
      <c r="G16" s="7">
        <v>4</v>
      </c>
      <c r="H16" s="7">
        <v>5</v>
      </c>
      <c r="I16" s="7">
        <v>7</v>
      </c>
      <c r="J16" s="7">
        <v>8</v>
      </c>
      <c r="K16" s="7">
        <v>9</v>
      </c>
      <c r="L16" s="7">
        <v>0</v>
      </c>
      <c r="M16" s="7">
        <v>2</v>
      </c>
      <c r="N16" s="7">
        <v>4</v>
      </c>
      <c r="O16" s="7">
        <v>0</v>
      </c>
      <c r="P16" s="7">
        <v>2</v>
      </c>
      <c r="Q16" s="7">
        <v>2</v>
      </c>
      <c r="R16" s="7">
        <v>2</v>
      </c>
      <c r="S16" s="7">
        <v>2</v>
      </c>
    </row>
    <row r="17" spans="1:19" x14ac:dyDescent="0.2">
      <c r="A17" s="21" t="s">
        <v>65</v>
      </c>
      <c r="B17" s="20">
        <v>38</v>
      </c>
      <c r="C17" s="20">
        <v>632</v>
      </c>
      <c r="D17" s="20">
        <v>43</v>
      </c>
      <c r="E17" s="20">
        <v>847</v>
      </c>
      <c r="F17" s="20">
        <v>59</v>
      </c>
      <c r="G17" s="20">
        <v>998</v>
      </c>
      <c r="H17" s="20">
        <v>55</v>
      </c>
      <c r="I17" s="20">
        <v>1074</v>
      </c>
      <c r="J17" s="20">
        <v>55</v>
      </c>
      <c r="K17" s="20">
        <v>1090</v>
      </c>
      <c r="L17" s="20">
        <v>38</v>
      </c>
      <c r="M17" s="20">
        <v>1077</v>
      </c>
      <c r="N17" s="20">
        <v>47</v>
      </c>
      <c r="O17" s="20">
        <v>1175</v>
      </c>
      <c r="P17" s="20">
        <v>55</v>
      </c>
      <c r="Q17" s="20">
        <v>1298</v>
      </c>
      <c r="R17" s="20">
        <v>50</v>
      </c>
      <c r="S17" s="20">
        <v>1178</v>
      </c>
    </row>
    <row r="18" spans="1:19" x14ac:dyDescent="0.2">
      <c r="A18" s="22" t="s">
        <v>52</v>
      </c>
      <c r="B18" s="7">
        <v>31</v>
      </c>
      <c r="C18" s="7">
        <v>445</v>
      </c>
      <c r="D18" s="7">
        <v>39</v>
      </c>
      <c r="E18" s="7">
        <v>616</v>
      </c>
      <c r="F18" s="7">
        <v>53</v>
      </c>
      <c r="G18" s="7">
        <v>748</v>
      </c>
      <c r="H18" s="7">
        <v>53</v>
      </c>
      <c r="I18" s="7">
        <v>816</v>
      </c>
      <c r="J18" s="7">
        <v>51</v>
      </c>
      <c r="K18" s="7">
        <v>866</v>
      </c>
      <c r="L18" s="7">
        <v>36</v>
      </c>
      <c r="M18" s="7">
        <v>900</v>
      </c>
      <c r="N18" s="7">
        <v>45</v>
      </c>
      <c r="O18" s="7">
        <v>954</v>
      </c>
      <c r="P18" s="7">
        <v>49</v>
      </c>
      <c r="Q18" s="7">
        <v>1103</v>
      </c>
      <c r="R18" s="7">
        <v>43</v>
      </c>
      <c r="S18" s="7">
        <v>979</v>
      </c>
    </row>
    <row r="19" spans="1:19" x14ac:dyDescent="0.2">
      <c r="A19" s="22" t="s">
        <v>54</v>
      </c>
      <c r="B19" s="7">
        <v>7</v>
      </c>
      <c r="C19" s="7">
        <v>174</v>
      </c>
      <c r="D19" s="7">
        <v>2</v>
      </c>
      <c r="E19" s="7">
        <v>214</v>
      </c>
      <c r="F19" s="7">
        <v>4</v>
      </c>
      <c r="G19" s="7">
        <v>239</v>
      </c>
      <c r="H19" s="7">
        <v>2</v>
      </c>
      <c r="I19" s="7">
        <v>246</v>
      </c>
      <c r="J19" s="7">
        <v>4</v>
      </c>
      <c r="K19" s="7">
        <v>207</v>
      </c>
      <c r="L19" s="7">
        <v>2</v>
      </c>
      <c r="M19" s="7">
        <v>175</v>
      </c>
      <c r="N19" s="7">
        <v>2</v>
      </c>
      <c r="O19" s="7">
        <v>217</v>
      </c>
      <c r="P19" s="7">
        <v>6</v>
      </c>
      <c r="Q19" s="7">
        <v>189</v>
      </c>
      <c r="R19" s="7">
        <v>7</v>
      </c>
      <c r="S19" s="7">
        <v>193</v>
      </c>
    </row>
    <row r="20" spans="1:19" x14ac:dyDescent="0.2">
      <c r="A20" s="22" t="s">
        <v>55</v>
      </c>
      <c r="B20" s="7">
        <v>0</v>
      </c>
      <c r="C20" s="7">
        <v>13</v>
      </c>
      <c r="D20" s="7">
        <v>2</v>
      </c>
      <c r="E20" s="7">
        <v>17</v>
      </c>
      <c r="F20" s="7">
        <v>2</v>
      </c>
      <c r="G20" s="7">
        <v>11</v>
      </c>
      <c r="H20" s="7">
        <v>0</v>
      </c>
      <c r="I20" s="7">
        <v>12</v>
      </c>
      <c r="J20" s="7">
        <v>0</v>
      </c>
      <c r="K20" s="7">
        <v>17</v>
      </c>
      <c r="L20" s="7">
        <v>0</v>
      </c>
      <c r="M20" s="7">
        <v>2</v>
      </c>
      <c r="N20" s="7">
        <v>0</v>
      </c>
      <c r="O20" s="7">
        <v>4</v>
      </c>
      <c r="P20" s="7">
        <v>0</v>
      </c>
      <c r="Q20" s="7">
        <v>6</v>
      </c>
      <c r="R20" s="7">
        <v>0</v>
      </c>
      <c r="S20" s="7">
        <v>6</v>
      </c>
    </row>
    <row r="21" spans="1:19" x14ac:dyDescent="0.2">
      <c r="A21" s="21" t="s">
        <v>66</v>
      </c>
      <c r="B21" s="20">
        <v>177</v>
      </c>
      <c r="C21" s="20">
        <v>493</v>
      </c>
      <c r="D21" s="20">
        <v>247</v>
      </c>
      <c r="E21" s="20">
        <v>642</v>
      </c>
      <c r="F21" s="20">
        <v>251</v>
      </c>
      <c r="G21" s="20">
        <v>805</v>
      </c>
      <c r="H21" s="20">
        <v>273</v>
      </c>
      <c r="I21" s="20">
        <v>856</v>
      </c>
      <c r="J21" s="20">
        <v>311</v>
      </c>
      <c r="K21" s="20">
        <v>834</v>
      </c>
      <c r="L21" s="20">
        <v>319</v>
      </c>
      <c r="M21" s="20">
        <v>799</v>
      </c>
      <c r="N21" s="20">
        <v>309</v>
      </c>
      <c r="O21" s="20">
        <v>914</v>
      </c>
      <c r="P21" s="20">
        <v>390</v>
      </c>
      <c r="Q21" s="20">
        <v>964</v>
      </c>
      <c r="R21" s="20">
        <v>353</v>
      </c>
      <c r="S21" s="20">
        <v>875</v>
      </c>
    </row>
    <row r="22" spans="1:19" x14ac:dyDescent="0.2">
      <c r="A22" s="22" t="s">
        <v>52</v>
      </c>
      <c r="B22" s="7">
        <v>139</v>
      </c>
      <c r="C22" s="7">
        <v>337</v>
      </c>
      <c r="D22" s="7">
        <v>209</v>
      </c>
      <c r="E22" s="7">
        <v>446</v>
      </c>
      <c r="F22" s="7">
        <v>221</v>
      </c>
      <c r="G22" s="7">
        <v>580</v>
      </c>
      <c r="H22" s="7">
        <v>243</v>
      </c>
      <c r="I22" s="7">
        <v>626</v>
      </c>
      <c r="J22" s="7">
        <v>278</v>
      </c>
      <c r="K22" s="7">
        <v>639</v>
      </c>
      <c r="L22" s="7">
        <v>300</v>
      </c>
      <c r="M22" s="7">
        <v>636</v>
      </c>
      <c r="N22" s="7">
        <v>291</v>
      </c>
      <c r="O22" s="7">
        <v>708</v>
      </c>
      <c r="P22" s="7">
        <v>360</v>
      </c>
      <c r="Q22" s="7">
        <v>792</v>
      </c>
      <c r="R22" s="7">
        <v>325</v>
      </c>
      <c r="S22" s="7">
        <v>697</v>
      </c>
    </row>
    <row r="23" spans="1:19" x14ac:dyDescent="0.2">
      <c r="A23" s="22" t="s">
        <v>54</v>
      </c>
      <c r="B23" s="7">
        <v>34</v>
      </c>
      <c r="C23" s="7">
        <v>147</v>
      </c>
      <c r="D23" s="7">
        <v>31</v>
      </c>
      <c r="E23" s="7">
        <v>185</v>
      </c>
      <c r="F23" s="7">
        <v>25</v>
      </c>
      <c r="G23" s="7">
        <v>218</v>
      </c>
      <c r="H23" s="7">
        <v>28</v>
      </c>
      <c r="I23" s="7">
        <v>221</v>
      </c>
      <c r="J23" s="7">
        <v>25</v>
      </c>
      <c r="K23" s="7">
        <v>186</v>
      </c>
      <c r="L23" s="7">
        <v>17</v>
      </c>
      <c r="M23" s="7">
        <v>161</v>
      </c>
      <c r="N23" s="7">
        <v>18</v>
      </c>
      <c r="O23" s="7">
        <v>202</v>
      </c>
      <c r="P23" s="7">
        <v>25</v>
      </c>
      <c r="Q23" s="7">
        <v>170</v>
      </c>
      <c r="R23" s="7">
        <v>26</v>
      </c>
      <c r="S23" s="7">
        <v>174</v>
      </c>
    </row>
    <row r="24" spans="1:19" x14ac:dyDescent="0.2">
      <c r="A24" s="22" t="s">
        <v>55</v>
      </c>
      <c r="B24" s="7">
        <v>4</v>
      </c>
      <c r="C24" s="7">
        <v>9</v>
      </c>
      <c r="D24" s="7">
        <v>7</v>
      </c>
      <c r="E24" s="7">
        <v>11</v>
      </c>
      <c r="F24" s="7">
        <v>5</v>
      </c>
      <c r="G24" s="7">
        <v>7</v>
      </c>
      <c r="H24" s="7">
        <v>2</v>
      </c>
      <c r="I24" s="7">
        <v>9</v>
      </c>
      <c r="J24" s="7">
        <v>8</v>
      </c>
      <c r="K24" s="7">
        <v>9</v>
      </c>
      <c r="L24" s="7">
        <v>2</v>
      </c>
      <c r="M24" s="7">
        <v>2</v>
      </c>
      <c r="N24" s="7">
        <v>0</v>
      </c>
      <c r="O24" s="7">
        <v>4</v>
      </c>
      <c r="P24" s="7">
        <v>5</v>
      </c>
      <c r="Q24" s="7">
        <v>2</v>
      </c>
      <c r="R24" s="7">
        <v>2</v>
      </c>
      <c r="S24" s="7">
        <v>4</v>
      </c>
    </row>
    <row r="25" spans="1:19" x14ac:dyDescent="0.2">
      <c r="A25" s="21" t="s">
        <v>67</v>
      </c>
      <c r="B25" s="20">
        <v>23</v>
      </c>
      <c r="C25" s="20">
        <v>648</v>
      </c>
      <c r="D25" s="20">
        <v>28</v>
      </c>
      <c r="E25" s="20">
        <v>861</v>
      </c>
      <c r="F25" s="20">
        <v>42</v>
      </c>
      <c r="G25" s="20">
        <v>1014</v>
      </c>
      <c r="H25" s="20">
        <v>55</v>
      </c>
      <c r="I25" s="20">
        <v>1076</v>
      </c>
      <c r="J25" s="20">
        <v>75</v>
      </c>
      <c r="K25" s="20">
        <v>1070</v>
      </c>
      <c r="L25" s="20">
        <v>77</v>
      </c>
      <c r="M25" s="20">
        <v>1039</v>
      </c>
      <c r="N25" s="20">
        <v>77</v>
      </c>
      <c r="O25" s="20">
        <v>1145</v>
      </c>
      <c r="P25" s="20">
        <v>91</v>
      </c>
      <c r="Q25" s="20">
        <v>1262</v>
      </c>
      <c r="R25" s="20">
        <v>96</v>
      </c>
      <c r="S25" s="20">
        <v>1133</v>
      </c>
    </row>
    <row r="26" spans="1:19" x14ac:dyDescent="0.2">
      <c r="A26" s="22" t="s">
        <v>52</v>
      </c>
      <c r="B26" s="7">
        <v>19</v>
      </c>
      <c r="C26" s="7">
        <v>457</v>
      </c>
      <c r="D26" s="7">
        <v>23</v>
      </c>
      <c r="E26" s="7">
        <v>632</v>
      </c>
      <c r="F26" s="7">
        <v>35</v>
      </c>
      <c r="G26" s="7">
        <v>766</v>
      </c>
      <c r="H26" s="7">
        <v>51</v>
      </c>
      <c r="I26" s="7">
        <v>818</v>
      </c>
      <c r="J26" s="7">
        <v>73</v>
      </c>
      <c r="K26" s="7">
        <v>844</v>
      </c>
      <c r="L26" s="7">
        <v>72</v>
      </c>
      <c r="M26" s="7">
        <v>864</v>
      </c>
      <c r="N26" s="7">
        <v>75</v>
      </c>
      <c r="O26" s="7">
        <v>924</v>
      </c>
      <c r="P26" s="7">
        <v>89</v>
      </c>
      <c r="Q26" s="7">
        <v>1063</v>
      </c>
      <c r="R26" s="7">
        <v>89</v>
      </c>
      <c r="S26" s="7">
        <v>933</v>
      </c>
    </row>
    <row r="27" spans="1:19" x14ac:dyDescent="0.2">
      <c r="A27" s="22" t="s">
        <v>54</v>
      </c>
      <c r="B27" s="7">
        <v>2</v>
      </c>
      <c r="C27" s="7">
        <v>180</v>
      </c>
      <c r="D27" s="7">
        <v>5</v>
      </c>
      <c r="E27" s="7">
        <v>211</v>
      </c>
      <c r="F27" s="7">
        <v>5</v>
      </c>
      <c r="G27" s="7">
        <v>238</v>
      </c>
      <c r="H27" s="7">
        <v>2</v>
      </c>
      <c r="I27" s="7">
        <v>247</v>
      </c>
      <c r="J27" s="7">
        <v>2</v>
      </c>
      <c r="K27" s="7">
        <v>209</v>
      </c>
      <c r="L27" s="7">
        <v>5</v>
      </c>
      <c r="M27" s="7">
        <v>173</v>
      </c>
      <c r="N27" s="7">
        <v>2</v>
      </c>
      <c r="O27" s="7">
        <v>217</v>
      </c>
      <c r="P27" s="7">
        <v>2</v>
      </c>
      <c r="Q27" s="7">
        <v>193</v>
      </c>
      <c r="R27" s="7">
        <v>5</v>
      </c>
      <c r="S27" s="7">
        <v>195</v>
      </c>
    </row>
    <row r="28" spans="1:19" x14ac:dyDescent="0.2">
      <c r="A28" s="23" t="s">
        <v>55</v>
      </c>
      <c r="B28" s="11">
        <v>2</v>
      </c>
      <c r="C28" s="11">
        <v>11</v>
      </c>
      <c r="D28" s="11">
        <v>0</v>
      </c>
      <c r="E28" s="11">
        <v>18</v>
      </c>
      <c r="F28" s="11">
        <v>2</v>
      </c>
      <c r="G28" s="11">
        <v>10</v>
      </c>
      <c r="H28" s="11">
        <v>2</v>
      </c>
      <c r="I28" s="11">
        <v>11</v>
      </c>
      <c r="J28" s="11">
        <v>0</v>
      </c>
      <c r="K28" s="11">
        <v>17</v>
      </c>
      <c r="L28" s="11">
        <v>0</v>
      </c>
      <c r="M28" s="11">
        <v>2</v>
      </c>
      <c r="N28" s="11">
        <v>0</v>
      </c>
      <c r="O28" s="11">
        <v>4</v>
      </c>
      <c r="P28" s="11">
        <v>0</v>
      </c>
      <c r="Q28" s="11">
        <v>6</v>
      </c>
      <c r="R28" s="11">
        <v>2</v>
      </c>
      <c r="S28" s="11">
        <v>5</v>
      </c>
    </row>
    <row r="29" spans="1:19" x14ac:dyDescent="0.2">
      <c r="A29" s="9" t="s">
        <v>18</v>
      </c>
    </row>
    <row r="30" spans="1:19" x14ac:dyDescent="0.2">
      <c r="A30" s="21" t="s">
        <v>63</v>
      </c>
      <c r="B30" s="20">
        <v>2209</v>
      </c>
      <c r="C30" s="20">
        <v>1357</v>
      </c>
      <c r="D30" s="20">
        <v>2851</v>
      </c>
      <c r="E30" s="20">
        <v>1822</v>
      </c>
      <c r="F30" s="20">
        <v>3586</v>
      </c>
      <c r="G30" s="20">
        <v>2144</v>
      </c>
      <c r="H30" s="20">
        <v>4236</v>
      </c>
      <c r="I30" s="20">
        <v>2213</v>
      </c>
      <c r="J30" s="20">
        <v>4311</v>
      </c>
      <c r="K30" s="20">
        <v>1969</v>
      </c>
      <c r="L30" s="20">
        <v>3965</v>
      </c>
      <c r="M30" s="20">
        <v>1709</v>
      </c>
      <c r="N30" s="20">
        <v>4306</v>
      </c>
      <c r="O30" s="20">
        <v>1794</v>
      </c>
      <c r="P30" s="20">
        <v>4685</v>
      </c>
      <c r="Q30" s="20">
        <v>1893</v>
      </c>
      <c r="R30" s="20">
        <v>4006</v>
      </c>
      <c r="S30" s="20">
        <v>1615</v>
      </c>
    </row>
    <row r="31" spans="1:19" x14ac:dyDescent="0.2">
      <c r="A31" s="22" t="s">
        <v>52</v>
      </c>
      <c r="B31" s="7">
        <v>1796</v>
      </c>
      <c r="C31" s="7">
        <v>603</v>
      </c>
      <c r="D31" s="7">
        <v>2405</v>
      </c>
      <c r="E31" s="7">
        <v>842</v>
      </c>
      <c r="F31" s="7">
        <v>3072</v>
      </c>
      <c r="G31" s="7">
        <v>1032</v>
      </c>
      <c r="H31" s="7">
        <v>3683</v>
      </c>
      <c r="I31" s="7">
        <v>1110</v>
      </c>
      <c r="J31" s="7">
        <v>3828</v>
      </c>
      <c r="K31" s="7">
        <v>990</v>
      </c>
      <c r="L31" s="7">
        <v>3592</v>
      </c>
      <c r="M31" s="7">
        <v>846</v>
      </c>
      <c r="N31" s="7">
        <v>3916</v>
      </c>
      <c r="O31" s="7">
        <v>919</v>
      </c>
      <c r="P31" s="7">
        <v>4256</v>
      </c>
      <c r="Q31" s="7">
        <v>1000</v>
      </c>
      <c r="R31" s="7">
        <v>3629</v>
      </c>
      <c r="S31" s="7">
        <v>873</v>
      </c>
    </row>
    <row r="32" spans="1:19" x14ac:dyDescent="0.2">
      <c r="A32" s="22" t="s">
        <v>54</v>
      </c>
      <c r="B32" s="7">
        <v>392</v>
      </c>
      <c r="C32" s="7">
        <v>750</v>
      </c>
      <c r="D32" s="7">
        <v>410</v>
      </c>
      <c r="E32" s="7">
        <v>966</v>
      </c>
      <c r="F32" s="7">
        <v>475</v>
      </c>
      <c r="G32" s="7">
        <v>1094</v>
      </c>
      <c r="H32" s="7">
        <v>511</v>
      </c>
      <c r="I32" s="7">
        <v>1073</v>
      </c>
      <c r="J32" s="7">
        <v>445</v>
      </c>
      <c r="K32" s="7">
        <v>959</v>
      </c>
      <c r="L32" s="7">
        <v>362</v>
      </c>
      <c r="M32" s="7">
        <v>849</v>
      </c>
      <c r="N32" s="7">
        <v>370</v>
      </c>
      <c r="O32" s="7">
        <v>864</v>
      </c>
      <c r="P32" s="7">
        <v>410</v>
      </c>
      <c r="Q32" s="7">
        <v>879</v>
      </c>
      <c r="R32" s="7">
        <v>355</v>
      </c>
      <c r="S32" s="7">
        <v>726</v>
      </c>
    </row>
    <row r="33" spans="1:19" x14ac:dyDescent="0.2">
      <c r="A33" s="22" t="s">
        <v>55</v>
      </c>
      <c r="B33" s="7">
        <v>21</v>
      </c>
      <c r="C33" s="7">
        <v>4</v>
      </c>
      <c r="D33" s="7">
        <v>36</v>
      </c>
      <c r="E33" s="7">
        <v>14</v>
      </c>
      <c r="F33" s="7">
        <v>39</v>
      </c>
      <c r="G33" s="7">
        <v>18</v>
      </c>
      <c r="H33" s="7">
        <v>42</v>
      </c>
      <c r="I33" s="7">
        <v>30</v>
      </c>
      <c r="J33" s="7">
        <v>38</v>
      </c>
      <c r="K33" s="7">
        <v>20</v>
      </c>
      <c r="L33" s="7">
        <v>11</v>
      </c>
      <c r="M33" s="7">
        <v>14</v>
      </c>
      <c r="N33" s="7">
        <v>20</v>
      </c>
      <c r="O33" s="7">
        <v>11</v>
      </c>
      <c r="P33" s="7">
        <v>19</v>
      </c>
      <c r="Q33" s="7">
        <v>14</v>
      </c>
      <c r="R33" s="7">
        <v>22</v>
      </c>
      <c r="S33" s="7">
        <v>16</v>
      </c>
    </row>
    <row r="34" spans="1:19" x14ac:dyDescent="0.2">
      <c r="A34" s="21" t="s">
        <v>64</v>
      </c>
      <c r="B34" s="20">
        <v>1435</v>
      </c>
      <c r="C34" s="20">
        <v>2131</v>
      </c>
      <c r="D34" s="20">
        <v>1917</v>
      </c>
      <c r="E34" s="20">
        <v>2756</v>
      </c>
      <c r="F34" s="20">
        <v>2581</v>
      </c>
      <c r="G34" s="20">
        <v>3149</v>
      </c>
      <c r="H34" s="20">
        <v>3143</v>
      </c>
      <c r="I34" s="20">
        <v>3306</v>
      </c>
      <c r="J34" s="20">
        <v>3263</v>
      </c>
      <c r="K34" s="20">
        <v>3017</v>
      </c>
      <c r="L34" s="20">
        <v>3045</v>
      </c>
      <c r="M34" s="20">
        <v>2629</v>
      </c>
      <c r="N34" s="20">
        <v>3347</v>
      </c>
      <c r="O34" s="20">
        <v>2753</v>
      </c>
      <c r="P34" s="20">
        <v>3716</v>
      </c>
      <c r="Q34" s="20">
        <v>2862</v>
      </c>
      <c r="R34" s="20">
        <v>3155</v>
      </c>
      <c r="S34" s="20">
        <v>2466</v>
      </c>
    </row>
    <row r="35" spans="1:19" x14ac:dyDescent="0.2">
      <c r="A35" s="22" t="s">
        <v>52</v>
      </c>
      <c r="B35" s="7">
        <v>1326</v>
      </c>
      <c r="C35" s="7">
        <v>1073</v>
      </c>
      <c r="D35" s="7">
        <v>1787</v>
      </c>
      <c r="E35" s="7">
        <v>1460</v>
      </c>
      <c r="F35" s="7">
        <v>2432</v>
      </c>
      <c r="G35" s="7">
        <v>1672</v>
      </c>
      <c r="H35" s="7">
        <v>2959</v>
      </c>
      <c r="I35" s="7">
        <v>1834</v>
      </c>
      <c r="J35" s="7">
        <v>3089</v>
      </c>
      <c r="K35" s="7">
        <v>1729</v>
      </c>
      <c r="L35" s="7">
        <v>2913</v>
      </c>
      <c r="M35" s="7">
        <v>1525</v>
      </c>
      <c r="N35" s="7">
        <v>3212</v>
      </c>
      <c r="O35" s="7">
        <v>1623</v>
      </c>
      <c r="P35" s="7">
        <v>3536</v>
      </c>
      <c r="Q35" s="7">
        <v>1720</v>
      </c>
      <c r="R35" s="7">
        <v>3012</v>
      </c>
      <c r="S35" s="7">
        <v>1490</v>
      </c>
    </row>
    <row r="36" spans="1:19" x14ac:dyDescent="0.2">
      <c r="A36" s="22" t="s">
        <v>54</v>
      </c>
      <c r="B36" s="7">
        <v>93</v>
      </c>
      <c r="C36" s="7">
        <v>1049</v>
      </c>
      <c r="D36" s="7">
        <v>106</v>
      </c>
      <c r="E36" s="7">
        <v>1270</v>
      </c>
      <c r="F36" s="7">
        <v>122</v>
      </c>
      <c r="G36" s="7">
        <v>1447</v>
      </c>
      <c r="H36" s="7">
        <v>149</v>
      </c>
      <c r="I36" s="7">
        <v>1435</v>
      </c>
      <c r="J36" s="7">
        <v>144</v>
      </c>
      <c r="K36" s="7">
        <v>1260</v>
      </c>
      <c r="L36" s="7">
        <v>122</v>
      </c>
      <c r="M36" s="7">
        <v>1089</v>
      </c>
      <c r="N36" s="7">
        <v>121</v>
      </c>
      <c r="O36" s="7">
        <v>1113</v>
      </c>
      <c r="P36" s="7">
        <v>164</v>
      </c>
      <c r="Q36" s="7">
        <v>1125</v>
      </c>
      <c r="R36" s="7">
        <v>129</v>
      </c>
      <c r="S36" s="7">
        <v>952</v>
      </c>
    </row>
    <row r="37" spans="1:19" x14ac:dyDescent="0.2">
      <c r="A37" s="22" t="s">
        <v>55</v>
      </c>
      <c r="B37" s="7">
        <v>16</v>
      </c>
      <c r="C37" s="7">
        <v>9</v>
      </c>
      <c r="D37" s="7">
        <v>24</v>
      </c>
      <c r="E37" s="7">
        <v>26</v>
      </c>
      <c r="F37" s="7">
        <v>27</v>
      </c>
      <c r="G37" s="7">
        <v>30</v>
      </c>
      <c r="H37" s="7">
        <v>35</v>
      </c>
      <c r="I37" s="7">
        <v>37</v>
      </c>
      <c r="J37" s="7">
        <v>30</v>
      </c>
      <c r="K37" s="7">
        <v>28</v>
      </c>
      <c r="L37" s="7">
        <v>10</v>
      </c>
      <c r="M37" s="7">
        <v>15</v>
      </c>
      <c r="N37" s="7">
        <v>14</v>
      </c>
      <c r="O37" s="7">
        <v>17</v>
      </c>
      <c r="P37" s="7">
        <v>16</v>
      </c>
      <c r="Q37" s="7">
        <v>17</v>
      </c>
      <c r="R37" s="7">
        <v>14</v>
      </c>
      <c r="S37" s="7">
        <v>24</v>
      </c>
    </row>
    <row r="38" spans="1:19" x14ac:dyDescent="0.2">
      <c r="A38" s="21" t="s">
        <v>65</v>
      </c>
      <c r="B38" s="20">
        <v>309</v>
      </c>
      <c r="C38" s="20">
        <v>3258</v>
      </c>
      <c r="D38" s="20">
        <v>402</v>
      </c>
      <c r="E38" s="20">
        <v>4271</v>
      </c>
      <c r="F38" s="20">
        <v>534</v>
      </c>
      <c r="G38" s="20">
        <v>5196</v>
      </c>
      <c r="H38" s="20">
        <v>578</v>
      </c>
      <c r="I38" s="20">
        <v>5872</v>
      </c>
      <c r="J38" s="20">
        <v>466</v>
      </c>
      <c r="K38" s="20">
        <v>5813</v>
      </c>
      <c r="L38" s="20">
        <v>398</v>
      </c>
      <c r="M38" s="20">
        <v>5277</v>
      </c>
      <c r="N38" s="20">
        <v>422</v>
      </c>
      <c r="O38" s="20">
        <v>5678</v>
      </c>
      <c r="P38" s="20">
        <v>449</v>
      </c>
      <c r="Q38" s="20">
        <v>6129</v>
      </c>
      <c r="R38" s="20">
        <v>403</v>
      </c>
      <c r="S38" s="20">
        <v>5219</v>
      </c>
    </row>
    <row r="39" spans="1:19" x14ac:dyDescent="0.2">
      <c r="A39" s="22" t="s">
        <v>52</v>
      </c>
      <c r="B39" s="7">
        <v>284</v>
      </c>
      <c r="C39" s="7">
        <v>2115</v>
      </c>
      <c r="D39" s="7">
        <v>375</v>
      </c>
      <c r="E39" s="7">
        <v>2872</v>
      </c>
      <c r="F39" s="7">
        <v>492</v>
      </c>
      <c r="G39" s="7">
        <v>3612</v>
      </c>
      <c r="H39" s="7">
        <v>539</v>
      </c>
      <c r="I39" s="7">
        <v>4254</v>
      </c>
      <c r="J39" s="7">
        <v>427</v>
      </c>
      <c r="K39" s="7">
        <v>4391</v>
      </c>
      <c r="L39" s="7">
        <v>371</v>
      </c>
      <c r="M39" s="7">
        <v>4067</v>
      </c>
      <c r="N39" s="7">
        <v>401</v>
      </c>
      <c r="O39" s="7">
        <v>4434</v>
      </c>
      <c r="P39" s="7">
        <v>412</v>
      </c>
      <c r="Q39" s="7">
        <v>4844</v>
      </c>
      <c r="R39" s="7">
        <v>366</v>
      </c>
      <c r="S39" s="7">
        <v>4136</v>
      </c>
    </row>
    <row r="40" spans="1:19" x14ac:dyDescent="0.2">
      <c r="A40" s="22" t="s">
        <v>54</v>
      </c>
      <c r="B40" s="7">
        <v>23</v>
      </c>
      <c r="C40" s="7">
        <v>1119</v>
      </c>
      <c r="D40" s="7">
        <v>19</v>
      </c>
      <c r="E40" s="7">
        <v>1357</v>
      </c>
      <c r="F40" s="7">
        <v>37</v>
      </c>
      <c r="G40" s="7">
        <v>1532</v>
      </c>
      <c r="H40" s="7">
        <v>37</v>
      </c>
      <c r="I40" s="7">
        <v>1547</v>
      </c>
      <c r="J40" s="7">
        <v>37</v>
      </c>
      <c r="K40" s="7">
        <v>1367</v>
      </c>
      <c r="L40" s="7">
        <v>25</v>
      </c>
      <c r="M40" s="7">
        <v>1186</v>
      </c>
      <c r="N40" s="7">
        <v>21</v>
      </c>
      <c r="O40" s="7">
        <v>1213</v>
      </c>
      <c r="P40" s="7">
        <v>35</v>
      </c>
      <c r="Q40" s="7">
        <v>1254</v>
      </c>
      <c r="R40" s="7">
        <v>35</v>
      </c>
      <c r="S40" s="7">
        <v>1046</v>
      </c>
    </row>
    <row r="41" spans="1:19" x14ac:dyDescent="0.2">
      <c r="A41" s="22" t="s">
        <v>55</v>
      </c>
      <c r="B41" s="7">
        <v>2</v>
      </c>
      <c r="C41" s="7">
        <v>24</v>
      </c>
      <c r="D41" s="7">
        <v>8</v>
      </c>
      <c r="E41" s="7">
        <v>42</v>
      </c>
      <c r="F41" s="7">
        <v>5</v>
      </c>
      <c r="G41" s="7">
        <v>52</v>
      </c>
      <c r="H41" s="7">
        <v>2</v>
      </c>
      <c r="I41" s="7">
        <v>71</v>
      </c>
      <c r="J41" s="7">
        <v>2</v>
      </c>
      <c r="K41" s="7">
        <v>55</v>
      </c>
      <c r="L41" s="7">
        <v>2</v>
      </c>
      <c r="M41" s="7">
        <v>24</v>
      </c>
      <c r="N41" s="7">
        <v>0</v>
      </c>
      <c r="O41" s="7">
        <v>31</v>
      </c>
      <c r="P41" s="7">
        <v>2</v>
      </c>
      <c r="Q41" s="7">
        <v>31</v>
      </c>
      <c r="R41" s="7">
        <v>2</v>
      </c>
      <c r="S41" s="7">
        <v>37</v>
      </c>
    </row>
    <row r="42" spans="1:19" x14ac:dyDescent="0.2">
      <c r="A42" s="21" t="s">
        <v>66</v>
      </c>
      <c r="B42" s="20">
        <v>368</v>
      </c>
      <c r="C42" s="20">
        <v>3198</v>
      </c>
      <c r="D42" s="20">
        <v>419</v>
      </c>
      <c r="E42" s="20">
        <v>4255</v>
      </c>
      <c r="F42" s="20">
        <v>561</v>
      </c>
      <c r="G42" s="20">
        <v>5169</v>
      </c>
      <c r="H42" s="20">
        <v>608</v>
      </c>
      <c r="I42" s="20">
        <v>5841</v>
      </c>
      <c r="J42" s="20">
        <v>646</v>
      </c>
      <c r="K42" s="20">
        <v>5634</v>
      </c>
      <c r="L42" s="20">
        <v>620</v>
      </c>
      <c r="M42" s="20">
        <v>5054</v>
      </c>
      <c r="N42" s="20">
        <v>648</v>
      </c>
      <c r="O42" s="20">
        <v>5451</v>
      </c>
      <c r="P42" s="20">
        <v>786</v>
      </c>
      <c r="Q42" s="20">
        <v>5792</v>
      </c>
      <c r="R42" s="20">
        <v>694</v>
      </c>
      <c r="S42" s="20">
        <v>4926</v>
      </c>
    </row>
    <row r="43" spans="1:19" x14ac:dyDescent="0.2">
      <c r="A43" s="22" t="s">
        <v>52</v>
      </c>
      <c r="B43" s="7">
        <v>310</v>
      </c>
      <c r="C43" s="7">
        <v>2089</v>
      </c>
      <c r="D43" s="7">
        <v>364</v>
      </c>
      <c r="E43" s="7">
        <v>2883</v>
      </c>
      <c r="F43" s="7">
        <v>481</v>
      </c>
      <c r="G43" s="7">
        <v>3623</v>
      </c>
      <c r="H43" s="7">
        <v>517</v>
      </c>
      <c r="I43" s="7">
        <v>4276</v>
      </c>
      <c r="J43" s="7">
        <v>585</v>
      </c>
      <c r="K43" s="7">
        <v>4233</v>
      </c>
      <c r="L43" s="7">
        <v>567</v>
      </c>
      <c r="M43" s="7">
        <v>3871</v>
      </c>
      <c r="N43" s="7">
        <v>595</v>
      </c>
      <c r="O43" s="7">
        <v>4240</v>
      </c>
      <c r="P43" s="7">
        <v>708</v>
      </c>
      <c r="Q43" s="7">
        <v>4548</v>
      </c>
      <c r="R43" s="7">
        <v>636</v>
      </c>
      <c r="S43" s="7">
        <v>3866</v>
      </c>
    </row>
    <row r="44" spans="1:19" x14ac:dyDescent="0.2">
      <c r="A44" s="22" t="s">
        <v>54</v>
      </c>
      <c r="B44" s="7">
        <v>54</v>
      </c>
      <c r="C44" s="7">
        <v>1088</v>
      </c>
      <c r="D44" s="7">
        <v>53</v>
      </c>
      <c r="E44" s="7">
        <v>1323</v>
      </c>
      <c r="F44" s="7">
        <v>73</v>
      </c>
      <c r="G44" s="7">
        <v>1496</v>
      </c>
      <c r="H44" s="7">
        <v>77</v>
      </c>
      <c r="I44" s="7">
        <v>1507</v>
      </c>
      <c r="J44" s="7">
        <v>53</v>
      </c>
      <c r="K44" s="7">
        <v>1351</v>
      </c>
      <c r="L44" s="7">
        <v>49</v>
      </c>
      <c r="M44" s="7">
        <v>1162</v>
      </c>
      <c r="N44" s="7">
        <v>51</v>
      </c>
      <c r="O44" s="7">
        <v>1183</v>
      </c>
      <c r="P44" s="7">
        <v>70</v>
      </c>
      <c r="Q44" s="7">
        <v>1219</v>
      </c>
      <c r="R44" s="7">
        <v>56</v>
      </c>
      <c r="S44" s="7">
        <v>1025</v>
      </c>
    </row>
    <row r="45" spans="1:19" x14ac:dyDescent="0.2">
      <c r="A45" s="22" t="s">
        <v>55</v>
      </c>
      <c r="B45" s="7">
        <v>4</v>
      </c>
      <c r="C45" s="7">
        <v>21</v>
      </c>
      <c r="D45" s="7">
        <v>2</v>
      </c>
      <c r="E45" s="7">
        <v>49</v>
      </c>
      <c r="F45" s="7">
        <v>7</v>
      </c>
      <c r="G45" s="7">
        <v>50</v>
      </c>
      <c r="H45" s="7">
        <v>14</v>
      </c>
      <c r="I45" s="7">
        <v>58</v>
      </c>
      <c r="J45" s="7">
        <v>8</v>
      </c>
      <c r="K45" s="7">
        <v>50</v>
      </c>
      <c r="L45" s="7">
        <v>4</v>
      </c>
      <c r="M45" s="7">
        <v>21</v>
      </c>
      <c r="N45" s="7">
        <v>2</v>
      </c>
      <c r="O45" s="7">
        <v>28</v>
      </c>
      <c r="P45" s="7">
        <v>8</v>
      </c>
      <c r="Q45" s="7">
        <v>25</v>
      </c>
      <c r="R45" s="7">
        <v>2</v>
      </c>
      <c r="S45" s="7">
        <v>35</v>
      </c>
    </row>
    <row r="46" spans="1:19" x14ac:dyDescent="0.2">
      <c r="A46" s="21" t="s">
        <v>67</v>
      </c>
      <c r="B46" s="20">
        <v>210</v>
      </c>
      <c r="C46" s="20">
        <v>3356</v>
      </c>
      <c r="D46" s="20">
        <v>255</v>
      </c>
      <c r="E46" s="20">
        <v>4418</v>
      </c>
      <c r="F46" s="20">
        <v>362</v>
      </c>
      <c r="G46" s="20">
        <v>5367</v>
      </c>
      <c r="H46" s="20">
        <v>432</v>
      </c>
      <c r="I46" s="20">
        <v>6017</v>
      </c>
      <c r="J46" s="20">
        <v>469</v>
      </c>
      <c r="K46" s="20">
        <v>5811</v>
      </c>
      <c r="L46" s="20">
        <v>416</v>
      </c>
      <c r="M46" s="20">
        <v>5257</v>
      </c>
      <c r="N46" s="20">
        <v>463</v>
      </c>
      <c r="O46" s="20">
        <v>5637</v>
      </c>
      <c r="P46" s="20">
        <v>480</v>
      </c>
      <c r="Q46" s="20">
        <v>6097</v>
      </c>
      <c r="R46" s="20">
        <v>431</v>
      </c>
      <c r="S46" s="20">
        <v>5190</v>
      </c>
    </row>
    <row r="47" spans="1:19" x14ac:dyDescent="0.2">
      <c r="A47" s="22" t="s">
        <v>52</v>
      </c>
      <c r="B47" s="7">
        <v>185</v>
      </c>
      <c r="C47" s="7">
        <v>2214</v>
      </c>
      <c r="D47" s="7">
        <v>235</v>
      </c>
      <c r="E47" s="7">
        <v>3012</v>
      </c>
      <c r="F47" s="7">
        <v>346</v>
      </c>
      <c r="G47" s="7">
        <v>3758</v>
      </c>
      <c r="H47" s="7">
        <v>397</v>
      </c>
      <c r="I47" s="7">
        <v>4396</v>
      </c>
      <c r="J47" s="7">
        <v>438</v>
      </c>
      <c r="K47" s="7">
        <v>4380</v>
      </c>
      <c r="L47" s="7">
        <v>398</v>
      </c>
      <c r="M47" s="7">
        <v>4040</v>
      </c>
      <c r="N47" s="7">
        <v>439</v>
      </c>
      <c r="O47" s="7">
        <v>4396</v>
      </c>
      <c r="P47" s="7">
        <v>457</v>
      </c>
      <c r="Q47" s="7">
        <v>4799</v>
      </c>
      <c r="R47" s="7">
        <v>417</v>
      </c>
      <c r="S47" s="7">
        <v>4085</v>
      </c>
    </row>
    <row r="48" spans="1:19" x14ac:dyDescent="0.2">
      <c r="A48" s="22" t="s">
        <v>54</v>
      </c>
      <c r="B48" s="7">
        <v>23</v>
      </c>
      <c r="C48" s="7">
        <v>1119</v>
      </c>
      <c r="D48" s="7">
        <v>16</v>
      </c>
      <c r="E48" s="7">
        <v>1360</v>
      </c>
      <c r="F48" s="7">
        <v>14</v>
      </c>
      <c r="G48" s="7">
        <v>1555</v>
      </c>
      <c r="H48" s="7">
        <v>25</v>
      </c>
      <c r="I48" s="7">
        <v>1559</v>
      </c>
      <c r="J48" s="7">
        <v>24</v>
      </c>
      <c r="K48" s="7">
        <v>1380</v>
      </c>
      <c r="L48" s="7">
        <v>16</v>
      </c>
      <c r="M48" s="7">
        <v>1195</v>
      </c>
      <c r="N48" s="7">
        <v>18</v>
      </c>
      <c r="O48" s="7">
        <v>1216</v>
      </c>
      <c r="P48" s="7">
        <v>21</v>
      </c>
      <c r="Q48" s="7">
        <v>1268</v>
      </c>
      <c r="R48" s="7">
        <v>10</v>
      </c>
      <c r="S48" s="7">
        <v>1071</v>
      </c>
    </row>
    <row r="49" spans="1:19" x14ac:dyDescent="0.2">
      <c r="A49" s="23" t="s">
        <v>55</v>
      </c>
      <c r="B49" s="11">
        <v>2</v>
      </c>
      <c r="C49" s="11">
        <v>23</v>
      </c>
      <c r="D49" s="11">
        <v>4</v>
      </c>
      <c r="E49" s="11">
        <v>46</v>
      </c>
      <c r="F49" s="11">
        <v>2</v>
      </c>
      <c r="G49" s="11">
        <v>54</v>
      </c>
      <c r="H49" s="11">
        <v>10</v>
      </c>
      <c r="I49" s="11">
        <v>62</v>
      </c>
      <c r="J49" s="11">
        <v>7</v>
      </c>
      <c r="K49" s="11">
        <v>51</v>
      </c>
      <c r="L49" s="11">
        <v>2</v>
      </c>
      <c r="M49" s="11">
        <v>22</v>
      </c>
      <c r="N49" s="11">
        <v>6</v>
      </c>
      <c r="O49" s="11">
        <v>25</v>
      </c>
      <c r="P49" s="11">
        <v>2</v>
      </c>
      <c r="Q49" s="11">
        <v>30</v>
      </c>
      <c r="R49" s="11">
        <v>4</v>
      </c>
      <c r="S49" s="11">
        <v>34</v>
      </c>
    </row>
    <row r="50" spans="1:19" x14ac:dyDescent="0.2">
      <c r="A50" s="9" t="s">
        <v>19</v>
      </c>
    </row>
    <row r="51" spans="1:19" x14ac:dyDescent="0.2">
      <c r="A51" s="21" t="s">
        <v>63</v>
      </c>
      <c r="B51" s="20">
        <v>1512</v>
      </c>
      <c r="C51" s="20">
        <v>229</v>
      </c>
      <c r="D51" s="20">
        <v>1785</v>
      </c>
      <c r="E51" s="20">
        <v>270</v>
      </c>
      <c r="F51" s="20">
        <v>2000</v>
      </c>
      <c r="G51" s="20">
        <v>303</v>
      </c>
      <c r="H51" s="20">
        <v>2185</v>
      </c>
      <c r="I51" s="20">
        <v>277</v>
      </c>
      <c r="J51" s="20">
        <v>2159</v>
      </c>
      <c r="K51" s="20">
        <v>253</v>
      </c>
      <c r="L51" s="20">
        <v>2023</v>
      </c>
      <c r="M51" s="20">
        <v>245</v>
      </c>
      <c r="N51" s="20">
        <v>2156</v>
      </c>
      <c r="O51" s="20">
        <v>269</v>
      </c>
      <c r="P51" s="20">
        <v>2395</v>
      </c>
      <c r="Q51" s="20">
        <v>321</v>
      </c>
      <c r="R51" s="20">
        <v>2119</v>
      </c>
      <c r="S51" s="20">
        <v>259</v>
      </c>
    </row>
    <row r="52" spans="1:19" x14ac:dyDescent="0.2">
      <c r="A52" s="22" t="s">
        <v>52</v>
      </c>
      <c r="B52" s="7">
        <v>1262</v>
      </c>
      <c r="C52" s="7">
        <v>124</v>
      </c>
      <c r="D52" s="7">
        <v>1502</v>
      </c>
      <c r="E52" s="7">
        <v>130</v>
      </c>
      <c r="F52" s="7">
        <v>1725</v>
      </c>
      <c r="G52" s="7">
        <v>170</v>
      </c>
      <c r="H52" s="7">
        <v>1945</v>
      </c>
      <c r="I52" s="7">
        <v>149</v>
      </c>
      <c r="J52" s="7">
        <v>1949</v>
      </c>
      <c r="K52" s="7">
        <v>132</v>
      </c>
      <c r="L52" s="7">
        <v>1846</v>
      </c>
      <c r="M52" s="7">
        <v>148</v>
      </c>
      <c r="N52" s="7">
        <v>1947</v>
      </c>
      <c r="O52" s="7">
        <v>152</v>
      </c>
      <c r="P52" s="7">
        <v>2218</v>
      </c>
      <c r="Q52" s="7">
        <v>193</v>
      </c>
      <c r="R52" s="7">
        <v>1947</v>
      </c>
      <c r="S52" s="7">
        <v>161</v>
      </c>
    </row>
    <row r="53" spans="1:19" x14ac:dyDescent="0.2">
      <c r="A53" s="22" t="s">
        <v>54</v>
      </c>
      <c r="B53" s="7">
        <v>225</v>
      </c>
      <c r="C53" s="7">
        <v>103</v>
      </c>
      <c r="D53" s="7">
        <v>252</v>
      </c>
      <c r="E53" s="7">
        <v>133</v>
      </c>
      <c r="F53" s="7">
        <v>259</v>
      </c>
      <c r="G53" s="7">
        <v>129</v>
      </c>
      <c r="H53" s="7">
        <v>215</v>
      </c>
      <c r="I53" s="7">
        <v>126</v>
      </c>
      <c r="J53" s="7">
        <v>183</v>
      </c>
      <c r="K53" s="7">
        <v>119</v>
      </c>
      <c r="L53" s="7">
        <v>170</v>
      </c>
      <c r="M53" s="7">
        <v>95</v>
      </c>
      <c r="N53" s="7">
        <v>197</v>
      </c>
      <c r="O53" s="7">
        <v>115</v>
      </c>
      <c r="P53" s="7">
        <v>165</v>
      </c>
      <c r="Q53" s="7">
        <v>124</v>
      </c>
      <c r="R53" s="7">
        <v>152</v>
      </c>
      <c r="S53" s="7">
        <v>96</v>
      </c>
    </row>
    <row r="54" spans="1:19" x14ac:dyDescent="0.2">
      <c r="A54" s="22" t="s">
        <v>55</v>
      </c>
      <c r="B54" s="7">
        <v>25</v>
      </c>
      <c r="C54" s="7">
        <v>2</v>
      </c>
      <c r="D54" s="7">
        <v>31</v>
      </c>
      <c r="E54" s="7">
        <v>7</v>
      </c>
      <c r="F54" s="7">
        <v>16</v>
      </c>
      <c r="G54" s="7">
        <v>4</v>
      </c>
      <c r="H54" s="7">
        <v>25</v>
      </c>
      <c r="I54" s="7">
        <v>2</v>
      </c>
      <c r="J54" s="7">
        <v>27</v>
      </c>
      <c r="K54" s="7">
        <v>2</v>
      </c>
      <c r="L54" s="7">
        <v>7</v>
      </c>
      <c r="M54" s="7">
        <v>2</v>
      </c>
      <c r="N54" s="7">
        <v>12</v>
      </c>
      <c r="O54" s="7">
        <v>2</v>
      </c>
      <c r="P54" s="7">
        <v>12</v>
      </c>
      <c r="Q54" s="7">
        <v>4</v>
      </c>
      <c r="R54" s="7">
        <v>20</v>
      </c>
      <c r="S54" s="7">
        <v>2</v>
      </c>
    </row>
    <row r="55" spans="1:19" x14ac:dyDescent="0.2">
      <c r="A55" s="21" t="s">
        <v>64</v>
      </c>
      <c r="B55" s="20">
        <v>892</v>
      </c>
      <c r="C55" s="20">
        <v>849</v>
      </c>
      <c r="D55" s="20">
        <v>1066</v>
      </c>
      <c r="E55" s="20">
        <v>989</v>
      </c>
      <c r="F55" s="20">
        <v>1262</v>
      </c>
      <c r="G55" s="20">
        <v>1041</v>
      </c>
      <c r="H55" s="20">
        <v>1446</v>
      </c>
      <c r="I55" s="20">
        <v>1015</v>
      </c>
      <c r="J55" s="20">
        <v>1470</v>
      </c>
      <c r="K55" s="20">
        <v>942</v>
      </c>
      <c r="L55" s="20">
        <v>1405</v>
      </c>
      <c r="M55" s="20">
        <v>862</v>
      </c>
      <c r="N55" s="20">
        <v>1489</v>
      </c>
      <c r="O55" s="20">
        <v>935</v>
      </c>
      <c r="P55" s="20">
        <v>1688</v>
      </c>
      <c r="Q55" s="20">
        <v>1028</v>
      </c>
      <c r="R55" s="20">
        <v>1455</v>
      </c>
      <c r="S55" s="20">
        <v>923</v>
      </c>
    </row>
    <row r="56" spans="1:19" x14ac:dyDescent="0.2">
      <c r="A56" s="22" t="s">
        <v>52</v>
      </c>
      <c r="B56" s="7">
        <v>810</v>
      </c>
      <c r="C56" s="7">
        <v>576</v>
      </c>
      <c r="D56" s="7">
        <v>988</v>
      </c>
      <c r="E56" s="7">
        <v>644</v>
      </c>
      <c r="F56" s="7">
        <v>1192</v>
      </c>
      <c r="G56" s="7">
        <v>703</v>
      </c>
      <c r="H56" s="7">
        <v>1370</v>
      </c>
      <c r="I56" s="7">
        <v>724</v>
      </c>
      <c r="J56" s="7">
        <v>1398</v>
      </c>
      <c r="K56" s="7">
        <v>683</v>
      </c>
      <c r="L56" s="7">
        <v>1362</v>
      </c>
      <c r="M56" s="7">
        <v>632</v>
      </c>
      <c r="N56" s="7">
        <v>1421</v>
      </c>
      <c r="O56" s="7">
        <v>678</v>
      </c>
      <c r="P56" s="7">
        <v>1635</v>
      </c>
      <c r="Q56" s="7">
        <v>776</v>
      </c>
      <c r="R56" s="7">
        <v>1409</v>
      </c>
      <c r="S56" s="7">
        <v>699</v>
      </c>
    </row>
    <row r="57" spans="1:19" x14ac:dyDescent="0.2">
      <c r="A57" s="22" t="s">
        <v>54</v>
      </c>
      <c r="B57" s="7">
        <v>66</v>
      </c>
      <c r="C57" s="7">
        <v>262</v>
      </c>
      <c r="D57" s="7">
        <v>65</v>
      </c>
      <c r="E57" s="7">
        <v>320</v>
      </c>
      <c r="F57" s="7">
        <v>64</v>
      </c>
      <c r="G57" s="7">
        <v>324</v>
      </c>
      <c r="H57" s="7">
        <v>59</v>
      </c>
      <c r="I57" s="7">
        <v>282</v>
      </c>
      <c r="J57" s="7">
        <v>53</v>
      </c>
      <c r="K57" s="7">
        <v>249</v>
      </c>
      <c r="L57" s="7">
        <v>39</v>
      </c>
      <c r="M57" s="7">
        <v>226</v>
      </c>
      <c r="N57" s="7">
        <v>60</v>
      </c>
      <c r="O57" s="7">
        <v>252</v>
      </c>
      <c r="P57" s="7">
        <v>46</v>
      </c>
      <c r="Q57" s="7">
        <v>243</v>
      </c>
      <c r="R57" s="7">
        <v>32</v>
      </c>
      <c r="S57" s="7">
        <v>216</v>
      </c>
    </row>
    <row r="58" spans="1:19" x14ac:dyDescent="0.2">
      <c r="A58" s="22" t="s">
        <v>55</v>
      </c>
      <c r="B58" s="7">
        <v>16</v>
      </c>
      <c r="C58" s="7">
        <v>11</v>
      </c>
      <c r="D58" s="7">
        <v>13</v>
      </c>
      <c r="E58" s="7">
        <v>25</v>
      </c>
      <c r="F58" s="7">
        <v>6</v>
      </c>
      <c r="G58" s="7">
        <v>14</v>
      </c>
      <c r="H58" s="7">
        <v>17</v>
      </c>
      <c r="I58" s="7">
        <v>9</v>
      </c>
      <c r="J58" s="7">
        <v>19</v>
      </c>
      <c r="K58" s="7">
        <v>10</v>
      </c>
      <c r="L58" s="7">
        <v>4</v>
      </c>
      <c r="M58" s="7">
        <v>4</v>
      </c>
      <c r="N58" s="7">
        <v>8</v>
      </c>
      <c r="O58" s="7">
        <v>5</v>
      </c>
      <c r="P58" s="7">
        <v>7</v>
      </c>
      <c r="Q58" s="7">
        <v>9</v>
      </c>
      <c r="R58" s="7">
        <v>14</v>
      </c>
      <c r="S58" s="7">
        <v>8</v>
      </c>
    </row>
    <row r="59" spans="1:19" x14ac:dyDescent="0.2">
      <c r="A59" s="21" t="s">
        <v>65</v>
      </c>
      <c r="B59" s="20">
        <v>50</v>
      </c>
      <c r="C59" s="20">
        <v>1692</v>
      </c>
      <c r="D59" s="20">
        <v>70</v>
      </c>
      <c r="E59" s="20">
        <v>1986</v>
      </c>
      <c r="F59" s="20">
        <v>92</v>
      </c>
      <c r="G59" s="20">
        <v>2211</v>
      </c>
      <c r="H59" s="20">
        <v>97</v>
      </c>
      <c r="I59" s="20">
        <v>2365</v>
      </c>
      <c r="J59" s="20">
        <v>78</v>
      </c>
      <c r="K59" s="20">
        <v>2335</v>
      </c>
      <c r="L59" s="20">
        <v>65</v>
      </c>
      <c r="M59" s="20">
        <v>2204</v>
      </c>
      <c r="N59" s="20">
        <v>64</v>
      </c>
      <c r="O59" s="20">
        <v>2360</v>
      </c>
      <c r="P59" s="20">
        <v>71</v>
      </c>
      <c r="Q59" s="20">
        <v>2645</v>
      </c>
      <c r="R59" s="20">
        <v>66</v>
      </c>
      <c r="S59" s="20">
        <v>2313</v>
      </c>
    </row>
    <row r="60" spans="1:19" x14ac:dyDescent="0.2">
      <c r="A60" s="22" t="s">
        <v>52</v>
      </c>
      <c r="B60" s="7">
        <v>39</v>
      </c>
      <c r="C60" s="7">
        <v>1347</v>
      </c>
      <c r="D60" s="7">
        <v>60</v>
      </c>
      <c r="E60" s="7">
        <v>1572</v>
      </c>
      <c r="F60" s="7">
        <v>86</v>
      </c>
      <c r="G60" s="7">
        <v>1809</v>
      </c>
      <c r="H60" s="7">
        <v>87</v>
      </c>
      <c r="I60" s="7">
        <v>2007</v>
      </c>
      <c r="J60" s="7">
        <v>69</v>
      </c>
      <c r="K60" s="7">
        <v>2012</v>
      </c>
      <c r="L60" s="7">
        <v>61</v>
      </c>
      <c r="M60" s="7">
        <v>1933</v>
      </c>
      <c r="N60" s="7">
        <v>59</v>
      </c>
      <c r="O60" s="7">
        <v>2040</v>
      </c>
      <c r="P60" s="7">
        <v>65</v>
      </c>
      <c r="Q60" s="7">
        <v>2346</v>
      </c>
      <c r="R60" s="7">
        <v>60</v>
      </c>
      <c r="S60" s="7">
        <v>2048</v>
      </c>
    </row>
    <row r="61" spans="1:19" x14ac:dyDescent="0.2">
      <c r="A61" s="22" t="s">
        <v>54</v>
      </c>
      <c r="B61" s="7">
        <v>9</v>
      </c>
      <c r="C61" s="7">
        <v>319</v>
      </c>
      <c r="D61" s="7">
        <v>8</v>
      </c>
      <c r="E61" s="7">
        <v>377</v>
      </c>
      <c r="F61" s="7">
        <v>6</v>
      </c>
      <c r="G61" s="7">
        <v>382</v>
      </c>
      <c r="H61" s="7">
        <v>8</v>
      </c>
      <c r="I61" s="7">
        <v>333</v>
      </c>
      <c r="J61" s="7">
        <v>7</v>
      </c>
      <c r="K61" s="7">
        <v>295</v>
      </c>
      <c r="L61" s="7">
        <v>2</v>
      </c>
      <c r="M61" s="7">
        <v>264</v>
      </c>
      <c r="N61" s="7">
        <v>5</v>
      </c>
      <c r="O61" s="7">
        <v>307</v>
      </c>
      <c r="P61" s="7">
        <v>6</v>
      </c>
      <c r="Q61" s="7">
        <v>283</v>
      </c>
      <c r="R61" s="7">
        <v>4</v>
      </c>
      <c r="S61" s="7">
        <v>244</v>
      </c>
    </row>
    <row r="62" spans="1:19" x14ac:dyDescent="0.2">
      <c r="A62" s="22" t="s">
        <v>55</v>
      </c>
      <c r="B62" s="7">
        <v>2</v>
      </c>
      <c r="C62" s="7">
        <v>26</v>
      </c>
      <c r="D62" s="7">
        <v>2</v>
      </c>
      <c r="E62" s="7">
        <v>37</v>
      </c>
      <c r="F62" s="7">
        <v>0</v>
      </c>
      <c r="G62" s="7">
        <v>20</v>
      </c>
      <c r="H62" s="7">
        <v>2</v>
      </c>
      <c r="I62" s="7">
        <v>25</v>
      </c>
      <c r="J62" s="7">
        <v>2</v>
      </c>
      <c r="K62" s="7">
        <v>28</v>
      </c>
      <c r="L62" s="7">
        <v>2</v>
      </c>
      <c r="M62" s="7">
        <v>7</v>
      </c>
      <c r="N62" s="7">
        <v>0</v>
      </c>
      <c r="O62" s="7">
        <v>13</v>
      </c>
      <c r="P62" s="7">
        <v>0</v>
      </c>
      <c r="Q62" s="7">
        <v>16</v>
      </c>
      <c r="R62" s="7">
        <v>2</v>
      </c>
      <c r="S62" s="7">
        <v>21</v>
      </c>
    </row>
    <row r="63" spans="1:19" x14ac:dyDescent="0.2">
      <c r="A63" s="21" t="s">
        <v>66</v>
      </c>
      <c r="B63" s="20">
        <v>626</v>
      </c>
      <c r="C63" s="20">
        <v>1115</v>
      </c>
      <c r="D63" s="20">
        <v>706</v>
      </c>
      <c r="E63" s="20">
        <v>1349</v>
      </c>
      <c r="F63" s="20">
        <v>778</v>
      </c>
      <c r="G63" s="20">
        <v>1525</v>
      </c>
      <c r="H63" s="20">
        <v>853</v>
      </c>
      <c r="I63" s="20">
        <v>1608</v>
      </c>
      <c r="J63" s="20">
        <v>823</v>
      </c>
      <c r="K63" s="20">
        <v>1589</v>
      </c>
      <c r="L63" s="20">
        <v>766</v>
      </c>
      <c r="M63" s="20">
        <v>1500</v>
      </c>
      <c r="N63" s="20">
        <v>852</v>
      </c>
      <c r="O63" s="20">
        <v>1572</v>
      </c>
      <c r="P63" s="20">
        <v>1061</v>
      </c>
      <c r="Q63" s="20">
        <v>1655</v>
      </c>
      <c r="R63" s="20">
        <v>911</v>
      </c>
      <c r="S63" s="20">
        <v>1467</v>
      </c>
    </row>
    <row r="64" spans="1:19" x14ac:dyDescent="0.2">
      <c r="A64" s="22" t="s">
        <v>52</v>
      </c>
      <c r="B64" s="7">
        <v>544</v>
      </c>
      <c r="C64" s="7">
        <v>842</v>
      </c>
      <c r="D64" s="7">
        <v>618</v>
      </c>
      <c r="E64" s="7">
        <v>1014</v>
      </c>
      <c r="F64" s="7">
        <v>695</v>
      </c>
      <c r="G64" s="7">
        <v>1200</v>
      </c>
      <c r="H64" s="7">
        <v>788</v>
      </c>
      <c r="I64" s="7">
        <v>1306</v>
      </c>
      <c r="J64" s="7">
        <v>773</v>
      </c>
      <c r="K64" s="7">
        <v>1308</v>
      </c>
      <c r="L64" s="7">
        <v>708</v>
      </c>
      <c r="M64" s="7">
        <v>1286</v>
      </c>
      <c r="N64" s="7">
        <v>798</v>
      </c>
      <c r="O64" s="7">
        <v>1301</v>
      </c>
      <c r="P64" s="7">
        <v>1006</v>
      </c>
      <c r="Q64" s="7">
        <v>1405</v>
      </c>
      <c r="R64" s="7">
        <v>855</v>
      </c>
      <c r="S64" s="7">
        <v>1253</v>
      </c>
    </row>
    <row r="65" spans="1:19" x14ac:dyDescent="0.2">
      <c r="A65" s="22" t="s">
        <v>54</v>
      </c>
      <c r="B65" s="7">
        <v>70</v>
      </c>
      <c r="C65" s="7">
        <v>258</v>
      </c>
      <c r="D65" s="7">
        <v>75</v>
      </c>
      <c r="E65" s="7">
        <v>310</v>
      </c>
      <c r="F65" s="7">
        <v>77</v>
      </c>
      <c r="G65" s="7">
        <v>311</v>
      </c>
      <c r="H65" s="7">
        <v>49</v>
      </c>
      <c r="I65" s="7">
        <v>292</v>
      </c>
      <c r="J65" s="7">
        <v>42</v>
      </c>
      <c r="K65" s="7">
        <v>260</v>
      </c>
      <c r="L65" s="7">
        <v>53</v>
      </c>
      <c r="M65" s="7">
        <v>212</v>
      </c>
      <c r="N65" s="7">
        <v>46</v>
      </c>
      <c r="O65" s="7">
        <v>266</v>
      </c>
      <c r="P65" s="7">
        <v>49</v>
      </c>
      <c r="Q65" s="7">
        <v>240</v>
      </c>
      <c r="R65" s="7">
        <v>43</v>
      </c>
      <c r="S65" s="7">
        <v>205</v>
      </c>
    </row>
    <row r="66" spans="1:19" x14ac:dyDescent="0.2">
      <c r="A66" s="22" t="s">
        <v>55</v>
      </c>
      <c r="B66" s="7">
        <v>12</v>
      </c>
      <c r="C66" s="7">
        <v>15</v>
      </c>
      <c r="D66" s="7">
        <v>13</v>
      </c>
      <c r="E66" s="7">
        <v>25</v>
      </c>
      <c r="F66" s="7">
        <v>6</v>
      </c>
      <c r="G66" s="7">
        <v>14</v>
      </c>
      <c r="H66" s="7">
        <v>16</v>
      </c>
      <c r="I66" s="7">
        <v>10</v>
      </c>
      <c r="J66" s="7">
        <v>8</v>
      </c>
      <c r="K66" s="7">
        <v>21</v>
      </c>
      <c r="L66" s="7">
        <v>5</v>
      </c>
      <c r="M66" s="7">
        <v>2</v>
      </c>
      <c r="N66" s="7">
        <v>8</v>
      </c>
      <c r="O66" s="7">
        <v>5</v>
      </c>
      <c r="P66" s="7">
        <v>6</v>
      </c>
      <c r="Q66" s="7">
        <v>10</v>
      </c>
      <c r="R66" s="7">
        <v>13</v>
      </c>
      <c r="S66" s="7">
        <v>9</v>
      </c>
    </row>
    <row r="67" spans="1:19" x14ac:dyDescent="0.2">
      <c r="A67" s="21" t="s">
        <v>67</v>
      </c>
      <c r="B67" s="20">
        <v>106</v>
      </c>
      <c r="C67" s="20">
        <v>1635</v>
      </c>
      <c r="D67" s="20">
        <v>114</v>
      </c>
      <c r="E67" s="20">
        <v>1941</v>
      </c>
      <c r="F67" s="20">
        <v>147</v>
      </c>
      <c r="G67" s="20">
        <v>2157</v>
      </c>
      <c r="H67" s="20">
        <v>165</v>
      </c>
      <c r="I67" s="20">
        <v>2296</v>
      </c>
      <c r="J67" s="20">
        <v>178</v>
      </c>
      <c r="K67" s="20">
        <v>2235</v>
      </c>
      <c r="L67" s="20">
        <v>160</v>
      </c>
      <c r="M67" s="20">
        <v>2107</v>
      </c>
      <c r="N67" s="20">
        <v>188</v>
      </c>
      <c r="O67" s="20">
        <v>2236</v>
      </c>
      <c r="P67" s="20">
        <v>197</v>
      </c>
      <c r="Q67" s="20">
        <v>2519</v>
      </c>
      <c r="R67" s="20">
        <v>145</v>
      </c>
      <c r="S67" s="20">
        <v>2233</v>
      </c>
    </row>
    <row r="68" spans="1:19" x14ac:dyDescent="0.2">
      <c r="A68" s="22" t="s">
        <v>52</v>
      </c>
      <c r="B68" s="7">
        <v>91</v>
      </c>
      <c r="C68" s="7">
        <v>1295</v>
      </c>
      <c r="D68" s="7">
        <v>99</v>
      </c>
      <c r="E68" s="7">
        <v>1533</v>
      </c>
      <c r="F68" s="7">
        <v>136</v>
      </c>
      <c r="G68" s="7">
        <v>1759</v>
      </c>
      <c r="H68" s="7">
        <v>158</v>
      </c>
      <c r="I68" s="7">
        <v>1936</v>
      </c>
      <c r="J68" s="7">
        <v>167</v>
      </c>
      <c r="K68" s="7">
        <v>1914</v>
      </c>
      <c r="L68" s="7">
        <v>152</v>
      </c>
      <c r="M68" s="7">
        <v>1842</v>
      </c>
      <c r="N68" s="7">
        <v>169</v>
      </c>
      <c r="O68" s="7">
        <v>1930</v>
      </c>
      <c r="P68" s="7">
        <v>190</v>
      </c>
      <c r="Q68" s="7">
        <v>2221</v>
      </c>
      <c r="R68" s="7">
        <v>140</v>
      </c>
      <c r="S68" s="7">
        <v>1968</v>
      </c>
    </row>
    <row r="69" spans="1:19" x14ac:dyDescent="0.2">
      <c r="A69" s="22" t="s">
        <v>54</v>
      </c>
      <c r="B69" s="7">
        <v>9</v>
      </c>
      <c r="C69" s="7">
        <v>319</v>
      </c>
      <c r="D69" s="7">
        <v>11</v>
      </c>
      <c r="E69" s="7">
        <v>374</v>
      </c>
      <c r="F69" s="7">
        <v>9</v>
      </c>
      <c r="G69" s="7">
        <v>379</v>
      </c>
      <c r="H69" s="7">
        <v>7</v>
      </c>
      <c r="I69" s="7">
        <v>334</v>
      </c>
      <c r="J69" s="7">
        <v>9</v>
      </c>
      <c r="K69" s="7">
        <v>293</v>
      </c>
      <c r="L69" s="7">
        <v>6</v>
      </c>
      <c r="M69" s="7">
        <v>259</v>
      </c>
      <c r="N69" s="7">
        <v>17</v>
      </c>
      <c r="O69" s="7">
        <v>295</v>
      </c>
      <c r="P69" s="7">
        <v>5</v>
      </c>
      <c r="Q69" s="7">
        <v>284</v>
      </c>
      <c r="R69" s="7">
        <v>5</v>
      </c>
      <c r="S69" s="7">
        <v>243</v>
      </c>
    </row>
    <row r="70" spans="1:19" x14ac:dyDescent="0.2">
      <c r="A70" s="23" t="s">
        <v>55</v>
      </c>
      <c r="B70" s="11">
        <v>6</v>
      </c>
      <c r="C70" s="11">
        <v>21</v>
      </c>
      <c r="D70" s="11">
        <v>4</v>
      </c>
      <c r="E70" s="11">
        <v>34</v>
      </c>
      <c r="F70" s="11">
        <v>2</v>
      </c>
      <c r="G70" s="11">
        <v>19</v>
      </c>
      <c r="H70" s="11">
        <v>0</v>
      </c>
      <c r="I70" s="11">
        <v>26</v>
      </c>
      <c r="J70" s="11">
        <v>2</v>
      </c>
      <c r="K70" s="11">
        <v>28</v>
      </c>
      <c r="L70" s="11">
        <v>2</v>
      </c>
      <c r="M70" s="11">
        <v>6</v>
      </c>
      <c r="N70" s="11">
        <v>2</v>
      </c>
      <c r="O70" s="11">
        <v>11</v>
      </c>
      <c r="P70" s="11">
        <v>2</v>
      </c>
      <c r="Q70" s="11">
        <v>14</v>
      </c>
      <c r="R70" s="11">
        <v>0</v>
      </c>
      <c r="S70" s="11">
        <v>22</v>
      </c>
    </row>
    <row r="71" spans="1:19" x14ac:dyDescent="0.2">
      <c r="A71" s="9" t="s">
        <v>20</v>
      </c>
    </row>
    <row r="72" spans="1:19" x14ac:dyDescent="0.2">
      <c r="A72" s="21" t="s">
        <v>63</v>
      </c>
      <c r="B72" s="20">
        <v>8686</v>
      </c>
      <c r="C72" s="20">
        <v>4116</v>
      </c>
      <c r="D72" s="20">
        <v>10767</v>
      </c>
      <c r="E72" s="20">
        <v>5130</v>
      </c>
      <c r="F72" s="20">
        <v>12602</v>
      </c>
      <c r="G72" s="20">
        <v>5687</v>
      </c>
      <c r="H72" s="20">
        <v>13434</v>
      </c>
      <c r="I72" s="20">
        <v>5296</v>
      </c>
      <c r="J72" s="20">
        <v>12464</v>
      </c>
      <c r="K72" s="20">
        <v>4877</v>
      </c>
      <c r="L72" s="20">
        <v>11534</v>
      </c>
      <c r="M72" s="20">
        <v>4163</v>
      </c>
      <c r="N72" s="20">
        <v>12024</v>
      </c>
      <c r="O72" s="20">
        <v>4284</v>
      </c>
      <c r="P72" s="20">
        <v>12529</v>
      </c>
      <c r="Q72" s="20">
        <v>4269</v>
      </c>
      <c r="R72" s="20">
        <v>10266</v>
      </c>
      <c r="S72" s="20">
        <v>3494</v>
      </c>
    </row>
    <row r="73" spans="1:19" x14ac:dyDescent="0.2">
      <c r="A73" s="22" t="s">
        <v>52</v>
      </c>
      <c r="B73" s="7">
        <v>7132</v>
      </c>
      <c r="C73" s="7">
        <v>2122</v>
      </c>
      <c r="D73" s="7">
        <v>8990</v>
      </c>
      <c r="E73" s="7">
        <v>2652</v>
      </c>
      <c r="F73" s="7">
        <v>10923</v>
      </c>
      <c r="G73" s="7">
        <v>3066</v>
      </c>
      <c r="H73" s="7">
        <v>11808</v>
      </c>
      <c r="I73" s="7">
        <v>2830</v>
      </c>
      <c r="J73" s="7">
        <v>11056</v>
      </c>
      <c r="K73" s="7">
        <v>2621</v>
      </c>
      <c r="L73" s="7">
        <v>10413</v>
      </c>
      <c r="M73" s="7">
        <v>2287</v>
      </c>
      <c r="N73" s="7">
        <v>10939</v>
      </c>
      <c r="O73" s="7">
        <v>2457</v>
      </c>
      <c r="P73" s="7">
        <v>11466</v>
      </c>
      <c r="Q73" s="7">
        <v>2490</v>
      </c>
      <c r="R73" s="7">
        <v>9368</v>
      </c>
      <c r="S73" s="7">
        <v>2020</v>
      </c>
    </row>
    <row r="74" spans="1:19" x14ac:dyDescent="0.2">
      <c r="A74" s="22" t="s">
        <v>54</v>
      </c>
      <c r="B74" s="7">
        <v>1470</v>
      </c>
      <c r="C74" s="7">
        <v>1960</v>
      </c>
      <c r="D74" s="7">
        <v>1672</v>
      </c>
      <c r="E74" s="7">
        <v>2430</v>
      </c>
      <c r="F74" s="7">
        <v>1540</v>
      </c>
      <c r="G74" s="7">
        <v>2563</v>
      </c>
      <c r="H74" s="7">
        <v>1473</v>
      </c>
      <c r="I74" s="7">
        <v>2416</v>
      </c>
      <c r="J74" s="7">
        <v>1272</v>
      </c>
      <c r="K74" s="7">
        <v>2209</v>
      </c>
      <c r="L74" s="7">
        <v>1058</v>
      </c>
      <c r="M74" s="7">
        <v>1849</v>
      </c>
      <c r="N74" s="7">
        <v>1024</v>
      </c>
      <c r="O74" s="7">
        <v>1793</v>
      </c>
      <c r="P74" s="7">
        <v>993</v>
      </c>
      <c r="Q74" s="7">
        <v>1746</v>
      </c>
      <c r="R74" s="7">
        <v>820</v>
      </c>
      <c r="S74" s="7">
        <v>1432</v>
      </c>
    </row>
    <row r="75" spans="1:19" x14ac:dyDescent="0.2">
      <c r="A75" s="22" t="s">
        <v>55</v>
      </c>
      <c r="B75" s="7">
        <v>84</v>
      </c>
      <c r="C75" s="7">
        <v>34</v>
      </c>
      <c r="D75" s="7">
        <v>105</v>
      </c>
      <c r="E75" s="7">
        <v>48</v>
      </c>
      <c r="F75" s="7">
        <v>139</v>
      </c>
      <c r="G75" s="7">
        <v>58</v>
      </c>
      <c r="H75" s="7">
        <v>153</v>
      </c>
      <c r="I75" s="7">
        <v>50</v>
      </c>
      <c r="J75" s="7">
        <v>136</v>
      </c>
      <c r="K75" s="7">
        <v>47</v>
      </c>
      <c r="L75" s="7">
        <v>63</v>
      </c>
      <c r="M75" s="7">
        <v>27</v>
      </c>
      <c r="N75" s="7">
        <v>61</v>
      </c>
      <c r="O75" s="7">
        <v>34</v>
      </c>
      <c r="P75" s="7">
        <v>70</v>
      </c>
      <c r="Q75" s="7">
        <v>33</v>
      </c>
      <c r="R75" s="7">
        <v>78</v>
      </c>
      <c r="S75" s="7">
        <v>42</v>
      </c>
    </row>
    <row r="76" spans="1:19" x14ac:dyDescent="0.2">
      <c r="A76" s="21" t="s">
        <v>64</v>
      </c>
      <c r="B76" s="20">
        <v>5442</v>
      </c>
      <c r="C76" s="20">
        <v>7360</v>
      </c>
      <c r="D76" s="20">
        <v>7052</v>
      </c>
      <c r="E76" s="20">
        <v>8845</v>
      </c>
      <c r="F76" s="20">
        <v>8551</v>
      </c>
      <c r="G76" s="20">
        <v>9738</v>
      </c>
      <c r="H76" s="20">
        <v>9594</v>
      </c>
      <c r="I76" s="20">
        <v>9136</v>
      </c>
      <c r="J76" s="20">
        <v>9061</v>
      </c>
      <c r="K76" s="20">
        <v>8280</v>
      </c>
      <c r="L76" s="20">
        <v>8475</v>
      </c>
      <c r="M76" s="20">
        <v>7222</v>
      </c>
      <c r="N76" s="20">
        <v>8883</v>
      </c>
      <c r="O76" s="20">
        <v>7425</v>
      </c>
      <c r="P76" s="20">
        <v>9373</v>
      </c>
      <c r="Q76" s="20">
        <v>7425</v>
      </c>
      <c r="R76" s="20">
        <v>7687</v>
      </c>
      <c r="S76" s="20">
        <v>6073</v>
      </c>
    </row>
    <row r="77" spans="1:19" x14ac:dyDescent="0.2">
      <c r="A77" s="22" t="s">
        <v>52</v>
      </c>
      <c r="B77" s="7">
        <v>5051</v>
      </c>
      <c r="C77" s="7">
        <v>4203</v>
      </c>
      <c r="D77" s="7">
        <v>6535</v>
      </c>
      <c r="E77" s="7">
        <v>5107</v>
      </c>
      <c r="F77" s="7">
        <v>8056</v>
      </c>
      <c r="G77" s="7">
        <v>5933</v>
      </c>
      <c r="H77" s="7">
        <v>9040</v>
      </c>
      <c r="I77" s="7">
        <v>5598</v>
      </c>
      <c r="J77" s="7">
        <v>8546</v>
      </c>
      <c r="K77" s="7">
        <v>5131</v>
      </c>
      <c r="L77" s="7">
        <v>8059</v>
      </c>
      <c r="M77" s="7">
        <v>4641</v>
      </c>
      <c r="N77" s="7">
        <v>8509</v>
      </c>
      <c r="O77" s="7">
        <v>4887</v>
      </c>
      <c r="P77" s="7">
        <v>8987</v>
      </c>
      <c r="Q77" s="7">
        <v>4969</v>
      </c>
      <c r="R77" s="7">
        <v>7360</v>
      </c>
      <c r="S77" s="7">
        <v>4028</v>
      </c>
    </row>
    <row r="78" spans="1:19" x14ac:dyDescent="0.2">
      <c r="A78" s="22" t="s">
        <v>54</v>
      </c>
      <c r="B78" s="7">
        <v>338</v>
      </c>
      <c r="C78" s="7">
        <v>3092</v>
      </c>
      <c r="D78" s="7">
        <v>456</v>
      </c>
      <c r="E78" s="7">
        <v>3646</v>
      </c>
      <c r="F78" s="7">
        <v>396</v>
      </c>
      <c r="G78" s="7">
        <v>3707</v>
      </c>
      <c r="H78" s="7">
        <v>450</v>
      </c>
      <c r="I78" s="7">
        <v>3439</v>
      </c>
      <c r="J78" s="7">
        <v>426</v>
      </c>
      <c r="K78" s="7">
        <v>3055</v>
      </c>
      <c r="L78" s="7">
        <v>370</v>
      </c>
      <c r="M78" s="7">
        <v>2537</v>
      </c>
      <c r="N78" s="7">
        <v>326</v>
      </c>
      <c r="O78" s="7">
        <v>2491</v>
      </c>
      <c r="P78" s="7">
        <v>335</v>
      </c>
      <c r="Q78" s="7">
        <v>2404</v>
      </c>
      <c r="R78" s="7">
        <v>273</v>
      </c>
      <c r="S78" s="7">
        <v>1979</v>
      </c>
    </row>
    <row r="79" spans="1:19" x14ac:dyDescent="0.2">
      <c r="A79" s="22" t="s">
        <v>55</v>
      </c>
      <c r="B79" s="7">
        <v>53</v>
      </c>
      <c r="C79" s="7">
        <v>65</v>
      </c>
      <c r="D79" s="7">
        <v>61</v>
      </c>
      <c r="E79" s="7">
        <v>92</v>
      </c>
      <c r="F79" s="7">
        <v>99</v>
      </c>
      <c r="G79" s="7">
        <v>98</v>
      </c>
      <c r="H79" s="7">
        <v>104</v>
      </c>
      <c r="I79" s="7">
        <v>99</v>
      </c>
      <c r="J79" s="7">
        <v>89</v>
      </c>
      <c r="K79" s="7">
        <v>94</v>
      </c>
      <c r="L79" s="7">
        <v>46</v>
      </c>
      <c r="M79" s="7">
        <v>44</v>
      </c>
      <c r="N79" s="7">
        <v>48</v>
      </c>
      <c r="O79" s="7">
        <v>47</v>
      </c>
      <c r="P79" s="7">
        <v>51</v>
      </c>
      <c r="Q79" s="7">
        <v>52</v>
      </c>
      <c r="R79" s="7">
        <v>54</v>
      </c>
      <c r="S79" s="7">
        <v>66</v>
      </c>
    </row>
    <row r="80" spans="1:19" x14ac:dyDescent="0.2">
      <c r="A80" s="21" t="s">
        <v>65</v>
      </c>
      <c r="B80" s="20">
        <v>890</v>
      </c>
      <c r="C80" s="20">
        <v>11912</v>
      </c>
      <c r="D80" s="20">
        <v>1197</v>
      </c>
      <c r="E80" s="20">
        <v>14700</v>
      </c>
      <c r="F80" s="20">
        <v>1479</v>
      </c>
      <c r="G80" s="20">
        <v>16810</v>
      </c>
      <c r="H80" s="20">
        <v>1376</v>
      </c>
      <c r="I80" s="20">
        <v>17354</v>
      </c>
      <c r="J80" s="20">
        <v>1166</v>
      </c>
      <c r="K80" s="20">
        <v>16175</v>
      </c>
      <c r="L80" s="20">
        <v>955</v>
      </c>
      <c r="M80" s="20">
        <v>14741</v>
      </c>
      <c r="N80" s="20">
        <v>965</v>
      </c>
      <c r="O80" s="20">
        <v>15342</v>
      </c>
      <c r="P80" s="20">
        <v>947</v>
      </c>
      <c r="Q80" s="20">
        <v>15850</v>
      </c>
      <c r="R80" s="20">
        <v>757</v>
      </c>
      <c r="S80" s="20">
        <v>13003</v>
      </c>
    </row>
    <row r="81" spans="1:19" x14ac:dyDescent="0.2">
      <c r="A81" s="22" t="s">
        <v>52</v>
      </c>
      <c r="B81" s="7">
        <v>823</v>
      </c>
      <c r="C81" s="7">
        <v>8431</v>
      </c>
      <c r="D81" s="7">
        <v>1090</v>
      </c>
      <c r="E81" s="7">
        <v>10552</v>
      </c>
      <c r="F81" s="7">
        <v>1374</v>
      </c>
      <c r="G81" s="7">
        <v>12615</v>
      </c>
      <c r="H81" s="7">
        <v>1268</v>
      </c>
      <c r="I81" s="7">
        <v>13370</v>
      </c>
      <c r="J81" s="7">
        <v>1082</v>
      </c>
      <c r="K81" s="7">
        <v>12595</v>
      </c>
      <c r="L81" s="7">
        <v>874</v>
      </c>
      <c r="M81" s="7">
        <v>11826</v>
      </c>
      <c r="N81" s="7">
        <v>911</v>
      </c>
      <c r="O81" s="7">
        <v>12485</v>
      </c>
      <c r="P81" s="7">
        <v>864</v>
      </c>
      <c r="Q81" s="7">
        <v>13092</v>
      </c>
      <c r="R81" s="7">
        <v>689</v>
      </c>
      <c r="S81" s="7">
        <v>10699</v>
      </c>
    </row>
    <row r="82" spans="1:19" x14ac:dyDescent="0.2">
      <c r="A82" s="22" t="s">
        <v>54</v>
      </c>
      <c r="B82" s="7">
        <v>62</v>
      </c>
      <c r="C82" s="7">
        <v>3368</v>
      </c>
      <c r="D82" s="7">
        <v>99</v>
      </c>
      <c r="E82" s="7">
        <v>4003</v>
      </c>
      <c r="F82" s="7">
        <v>98</v>
      </c>
      <c r="G82" s="7">
        <v>4005</v>
      </c>
      <c r="H82" s="7">
        <v>98</v>
      </c>
      <c r="I82" s="7">
        <v>3791</v>
      </c>
      <c r="J82" s="7">
        <v>79</v>
      </c>
      <c r="K82" s="7">
        <v>3402</v>
      </c>
      <c r="L82" s="7">
        <v>79</v>
      </c>
      <c r="M82" s="7">
        <v>2828</v>
      </c>
      <c r="N82" s="7">
        <v>52</v>
      </c>
      <c r="O82" s="7">
        <v>2765</v>
      </c>
      <c r="P82" s="7">
        <v>81</v>
      </c>
      <c r="Q82" s="7">
        <v>2658</v>
      </c>
      <c r="R82" s="7">
        <v>64</v>
      </c>
      <c r="S82" s="7">
        <v>2188</v>
      </c>
    </row>
    <row r="83" spans="1:19" x14ac:dyDescent="0.2">
      <c r="A83" s="22" t="s">
        <v>55</v>
      </c>
      <c r="B83" s="7">
        <v>5</v>
      </c>
      <c r="C83" s="7">
        <v>113</v>
      </c>
      <c r="D83" s="7">
        <v>8</v>
      </c>
      <c r="E83" s="7">
        <v>145</v>
      </c>
      <c r="F83" s="7">
        <v>7</v>
      </c>
      <c r="G83" s="7">
        <v>190</v>
      </c>
      <c r="H83" s="7">
        <v>10</v>
      </c>
      <c r="I83" s="7">
        <v>193</v>
      </c>
      <c r="J83" s="7">
        <v>5</v>
      </c>
      <c r="K83" s="7">
        <v>178</v>
      </c>
      <c r="L83" s="7">
        <v>2</v>
      </c>
      <c r="M83" s="7">
        <v>87</v>
      </c>
      <c r="N83" s="7">
        <v>2</v>
      </c>
      <c r="O83" s="7">
        <v>92</v>
      </c>
      <c r="P83" s="7">
        <v>2</v>
      </c>
      <c r="Q83" s="7">
        <v>100</v>
      </c>
      <c r="R83" s="7">
        <v>4</v>
      </c>
      <c r="S83" s="7">
        <v>116</v>
      </c>
    </row>
    <row r="84" spans="1:19" x14ac:dyDescent="0.2">
      <c r="A84" s="21" t="s">
        <v>66</v>
      </c>
      <c r="B84" s="20">
        <v>1904</v>
      </c>
      <c r="C84" s="20">
        <v>10898</v>
      </c>
      <c r="D84" s="20">
        <v>2259</v>
      </c>
      <c r="E84" s="20">
        <v>13638</v>
      </c>
      <c r="F84" s="20">
        <v>2512</v>
      </c>
      <c r="G84" s="20">
        <v>15777</v>
      </c>
      <c r="H84" s="20">
        <v>2739</v>
      </c>
      <c r="I84" s="20">
        <v>15991</v>
      </c>
      <c r="J84" s="20">
        <v>2660</v>
      </c>
      <c r="K84" s="20">
        <v>14681</v>
      </c>
      <c r="L84" s="20">
        <v>2558</v>
      </c>
      <c r="M84" s="20">
        <v>13139</v>
      </c>
      <c r="N84" s="20">
        <v>2706</v>
      </c>
      <c r="O84" s="20">
        <v>13602</v>
      </c>
      <c r="P84" s="20">
        <v>3005</v>
      </c>
      <c r="Q84" s="20">
        <v>13793</v>
      </c>
      <c r="R84" s="20">
        <v>2542</v>
      </c>
      <c r="S84" s="20">
        <v>11218</v>
      </c>
    </row>
    <row r="85" spans="1:19" x14ac:dyDescent="0.2">
      <c r="A85" s="22" t="s">
        <v>52</v>
      </c>
      <c r="B85" s="7">
        <v>1627</v>
      </c>
      <c r="C85" s="7">
        <v>7627</v>
      </c>
      <c r="D85" s="7">
        <v>1984</v>
      </c>
      <c r="E85" s="7">
        <v>9658</v>
      </c>
      <c r="F85" s="7">
        <v>2274</v>
      </c>
      <c r="G85" s="7">
        <v>11715</v>
      </c>
      <c r="H85" s="7">
        <v>2496</v>
      </c>
      <c r="I85" s="7">
        <v>12142</v>
      </c>
      <c r="J85" s="7">
        <v>2427</v>
      </c>
      <c r="K85" s="7">
        <v>11250</v>
      </c>
      <c r="L85" s="7">
        <v>2388</v>
      </c>
      <c r="M85" s="7">
        <v>10312</v>
      </c>
      <c r="N85" s="7">
        <v>2528</v>
      </c>
      <c r="O85" s="7">
        <v>10868</v>
      </c>
      <c r="P85" s="7">
        <v>2815</v>
      </c>
      <c r="Q85" s="7">
        <v>11141</v>
      </c>
      <c r="R85" s="7">
        <v>2365</v>
      </c>
      <c r="S85" s="7">
        <v>9023</v>
      </c>
    </row>
    <row r="86" spans="1:19" x14ac:dyDescent="0.2">
      <c r="A86" s="22" t="s">
        <v>54</v>
      </c>
      <c r="B86" s="7">
        <v>259</v>
      </c>
      <c r="C86" s="7">
        <v>3171</v>
      </c>
      <c r="D86" s="7">
        <v>246</v>
      </c>
      <c r="E86" s="7">
        <v>3856</v>
      </c>
      <c r="F86" s="7">
        <v>202</v>
      </c>
      <c r="G86" s="7">
        <v>3901</v>
      </c>
      <c r="H86" s="7">
        <v>203</v>
      </c>
      <c r="I86" s="7">
        <v>3686</v>
      </c>
      <c r="J86" s="7">
        <v>186</v>
      </c>
      <c r="K86" s="7">
        <v>3295</v>
      </c>
      <c r="L86" s="7">
        <v>147</v>
      </c>
      <c r="M86" s="7">
        <v>2760</v>
      </c>
      <c r="N86" s="7">
        <v>156</v>
      </c>
      <c r="O86" s="7">
        <v>2661</v>
      </c>
      <c r="P86" s="7">
        <v>162</v>
      </c>
      <c r="Q86" s="7">
        <v>2577</v>
      </c>
      <c r="R86" s="7">
        <v>148</v>
      </c>
      <c r="S86" s="7">
        <v>2104</v>
      </c>
    </row>
    <row r="87" spans="1:19" x14ac:dyDescent="0.2">
      <c r="A87" s="22" t="s">
        <v>55</v>
      </c>
      <c r="B87" s="7">
        <v>18</v>
      </c>
      <c r="C87" s="7">
        <v>100</v>
      </c>
      <c r="D87" s="7">
        <v>29</v>
      </c>
      <c r="E87" s="7">
        <v>124</v>
      </c>
      <c r="F87" s="7">
        <v>36</v>
      </c>
      <c r="G87" s="7">
        <v>161</v>
      </c>
      <c r="H87" s="7">
        <v>40</v>
      </c>
      <c r="I87" s="7">
        <v>163</v>
      </c>
      <c r="J87" s="7">
        <v>47</v>
      </c>
      <c r="K87" s="7">
        <v>136</v>
      </c>
      <c r="L87" s="7">
        <v>23</v>
      </c>
      <c r="M87" s="7">
        <v>67</v>
      </c>
      <c r="N87" s="7">
        <v>22</v>
      </c>
      <c r="O87" s="7">
        <v>73</v>
      </c>
      <c r="P87" s="7">
        <v>28</v>
      </c>
      <c r="Q87" s="7">
        <v>75</v>
      </c>
      <c r="R87" s="7">
        <v>29</v>
      </c>
      <c r="S87" s="7">
        <v>91</v>
      </c>
    </row>
    <row r="88" spans="1:19" x14ac:dyDescent="0.2">
      <c r="A88" s="21" t="s">
        <v>67</v>
      </c>
      <c r="B88" s="20">
        <v>824</v>
      </c>
      <c r="C88" s="20">
        <v>11978</v>
      </c>
      <c r="D88" s="20">
        <v>1028</v>
      </c>
      <c r="E88" s="20">
        <v>14869</v>
      </c>
      <c r="F88" s="20">
        <v>1341</v>
      </c>
      <c r="G88" s="20">
        <v>16948</v>
      </c>
      <c r="H88" s="20">
        <v>1579</v>
      </c>
      <c r="I88" s="20">
        <v>17151</v>
      </c>
      <c r="J88" s="20">
        <v>1536</v>
      </c>
      <c r="K88" s="20">
        <v>15805</v>
      </c>
      <c r="L88" s="20">
        <v>1402</v>
      </c>
      <c r="M88" s="20">
        <v>14295</v>
      </c>
      <c r="N88" s="20">
        <v>1410</v>
      </c>
      <c r="O88" s="20">
        <v>14898</v>
      </c>
      <c r="P88" s="20">
        <v>1409</v>
      </c>
      <c r="Q88" s="20">
        <v>15389</v>
      </c>
      <c r="R88" s="20">
        <v>1160</v>
      </c>
      <c r="S88" s="20">
        <v>12600</v>
      </c>
    </row>
    <row r="89" spans="1:19" x14ac:dyDescent="0.2">
      <c r="A89" s="22" t="s">
        <v>52</v>
      </c>
      <c r="B89" s="7">
        <v>755</v>
      </c>
      <c r="C89" s="7">
        <v>8499</v>
      </c>
      <c r="D89" s="7">
        <v>946</v>
      </c>
      <c r="E89" s="7">
        <v>10696</v>
      </c>
      <c r="F89" s="7">
        <v>1235</v>
      </c>
      <c r="G89" s="7">
        <v>12754</v>
      </c>
      <c r="H89" s="7">
        <v>1479</v>
      </c>
      <c r="I89" s="7">
        <v>13159</v>
      </c>
      <c r="J89" s="7">
        <v>1435</v>
      </c>
      <c r="K89" s="7">
        <v>12242</v>
      </c>
      <c r="L89" s="7">
        <v>1323</v>
      </c>
      <c r="M89" s="7">
        <v>11377</v>
      </c>
      <c r="N89" s="7">
        <v>1347</v>
      </c>
      <c r="O89" s="7">
        <v>12049</v>
      </c>
      <c r="P89" s="7">
        <v>1343</v>
      </c>
      <c r="Q89" s="7">
        <v>12613</v>
      </c>
      <c r="R89" s="7">
        <v>1105</v>
      </c>
      <c r="S89" s="7">
        <v>10283</v>
      </c>
    </row>
    <row r="90" spans="1:19" x14ac:dyDescent="0.2">
      <c r="A90" s="22" t="s">
        <v>54</v>
      </c>
      <c r="B90" s="7">
        <v>60</v>
      </c>
      <c r="C90" s="7">
        <v>3370</v>
      </c>
      <c r="D90" s="7">
        <v>71</v>
      </c>
      <c r="E90" s="7">
        <v>4031</v>
      </c>
      <c r="F90" s="7">
        <v>79</v>
      </c>
      <c r="G90" s="7">
        <v>4024</v>
      </c>
      <c r="H90" s="7">
        <v>82</v>
      </c>
      <c r="I90" s="7">
        <v>3807</v>
      </c>
      <c r="J90" s="7">
        <v>78</v>
      </c>
      <c r="K90" s="7">
        <v>3403</v>
      </c>
      <c r="L90" s="7">
        <v>68</v>
      </c>
      <c r="M90" s="7">
        <v>2839</v>
      </c>
      <c r="N90" s="7">
        <v>54</v>
      </c>
      <c r="O90" s="7">
        <v>2763</v>
      </c>
      <c r="P90" s="7">
        <v>56</v>
      </c>
      <c r="Q90" s="7">
        <v>2683</v>
      </c>
      <c r="R90" s="7">
        <v>41</v>
      </c>
      <c r="S90" s="7">
        <v>2211</v>
      </c>
    </row>
    <row r="91" spans="1:19" x14ac:dyDescent="0.2">
      <c r="A91" s="23" t="s">
        <v>55</v>
      </c>
      <c r="B91" s="11">
        <v>9</v>
      </c>
      <c r="C91" s="11">
        <v>109</v>
      </c>
      <c r="D91" s="11">
        <v>11</v>
      </c>
      <c r="E91" s="11">
        <v>142</v>
      </c>
      <c r="F91" s="11">
        <v>27</v>
      </c>
      <c r="G91" s="11">
        <v>170</v>
      </c>
      <c r="H91" s="11">
        <v>18</v>
      </c>
      <c r="I91" s="11">
        <v>185</v>
      </c>
      <c r="J91" s="11">
        <v>23</v>
      </c>
      <c r="K91" s="11">
        <v>160</v>
      </c>
      <c r="L91" s="11">
        <v>11</v>
      </c>
      <c r="M91" s="11">
        <v>79</v>
      </c>
      <c r="N91" s="11">
        <v>9</v>
      </c>
      <c r="O91" s="11">
        <v>86</v>
      </c>
      <c r="P91" s="11">
        <v>10</v>
      </c>
      <c r="Q91" s="11">
        <v>93</v>
      </c>
      <c r="R91" s="11">
        <v>14</v>
      </c>
      <c r="S91" s="11">
        <v>106</v>
      </c>
    </row>
    <row r="92" spans="1:19" x14ac:dyDescent="0.2">
      <c r="A92" s="9" t="s">
        <v>21</v>
      </c>
    </row>
    <row r="93" spans="1:19" x14ac:dyDescent="0.2">
      <c r="A93" s="21" t="s">
        <v>63</v>
      </c>
      <c r="B93" s="20">
        <v>12955</v>
      </c>
      <c r="C93" s="20">
        <v>6021</v>
      </c>
      <c r="D93" s="20">
        <v>16125</v>
      </c>
      <c r="E93" s="20">
        <v>7544</v>
      </c>
      <c r="F93" s="20">
        <v>19038</v>
      </c>
      <c r="G93" s="20">
        <v>8516</v>
      </c>
      <c r="H93" s="20">
        <v>20765</v>
      </c>
      <c r="I93" s="20">
        <v>8156</v>
      </c>
      <c r="J93" s="20">
        <v>19917</v>
      </c>
      <c r="K93" s="20">
        <v>7403</v>
      </c>
      <c r="L93" s="20">
        <v>18491</v>
      </c>
      <c r="M93" s="20">
        <v>6379</v>
      </c>
      <c r="N93" s="20">
        <v>19507</v>
      </c>
      <c r="O93" s="20">
        <v>6701</v>
      </c>
      <c r="P93" s="20">
        <v>20779</v>
      </c>
      <c r="Q93" s="20">
        <v>6772</v>
      </c>
      <c r="R93" s="20">
        <v>17433</v>
      </c>
      <c r="S93" s="20">
        <v>5629</v>
      </c>
    </row>
    <row r="94" spans="1:19" x14ac:dyDescent="0.2">
      <c r="A94" s="22" t="s">
        <v>52</v>
      </c>
      <c r="B94" s="7">
        <v>10614</v>
      </c>
      <c r="C94" s="7">
        <v>2991</v>
      </c>
      <c r="D94" s="7">
        <v>13480</v>
      </c>
      <c r="E94" s="7">
        <v>3769</v>
      </c>
      <c r="F94" s="7">
        <v>16426</v>
      </c>
      <c r="G94" s="7">
        <v>4444</v>
      </c>
      <c r="H94" s="7">
        <v>18217</v>
      </c>
      <c r="I94" s="7">
        <v>4246</v>
      </c>
      <c r="J94" s="7">
        <v>17677</v>
      </c>
      <c r="K94" s="7">
        <v>3864</v>
      </c>
      <c r="L94" s="7">
        <v>16713</v>
      </c>
      <c r="M94" s="7">
        <v>3410</v>
      </c>
      <c r="N94" s="7">
        <v>17707</v>
      </c>
      <c r="O94" s="7">
        <v>3690</v>
      </c>
      <c r="P94" s="7">
        <v>18996</v>
      </c>
      <c r="Q94" s="7">
        <v>3814</v>
      </c>
      <c r="R94" s="7">
        <v>15893</v>
      </c>
      <c r="S94" s="7">
        <v>3159</v>
      </c>
    </row>
    <row r="95" spans="1:19" x14ac:dyDescent="0.2">
      <c r="A95" s="22" t="s">
        <v>54</v>
      </c>
      <c r="B95" s="7">
        <v>2199</v>
      </c>
      <c r="C95" s="7">
        <v>2978</v>
      </c>
      <c r="D95" s="7">
        <v>2458</v>
      </c>
      <c r="E95" s="7">
        <v>3696</v>
      </c>
      <c r="F95" s="7">
        <v>2408</v>
      </c>
      <c r="G95" s="7">
        <v>3986</v>
      </c>
      <c r="H95" s="7">
        <v>2317</v>
      </c>
      <c r="I95" s="7">
        <v>3824</v>
      </c>
      <c r="J95" s="7">
        <v>2025</v>
      </c>
      <c r="K95" s="7">
        <v>3466</v>
      </c>
      <c r="L95" s="7">
        <v>1693</v>
      </c>
      <c r="M95" s="7">
        <v>2921</v>
      </c>
      <c r="N95" s="7">
        <v>1703</v>
      </c>
      <c r="O95" s="7">
        <v>2958</v>
      </c>
      <c r="P95" s="7">
        <v>1675</v>
      </c>
      <c r="Q95" s="7">
        <v>2897</v>
      </c>
      <c r="R95" s="7">
        <v>1415</v>
      </c>
      <c r="S95" s="7">
        <v>2406</v>
      </c>
    </row>
    <row r="96" spans="1:19" x14ac:dyDescent="0.2">
      <c r="A96" s="22" t="s">
        <v>55</v>
      </c>
      <c r="B96" s="7">
        <v>142</v>
      </c>
      <c r="C96" s="7">
        <v>52</v>
      </c>
      <c r="D96" s="7">
        <v>187</v>
      </c>
      <c r="E96" s="7">
        <v>79</v>
      </c>
      <c r="F96" s="7">
        <v>204</v>
      </c>
      <c r="G96" s="7">
        <v>86</v>
      </c>
      <c r="H96" s="7">
        <v>231</v>
      </c>
      <c r="I96" s="7">
        <v>86</v>
      </c>
      <c r="J96" s="7">
        <v>215</v>
      </c>
      <c r="K96" s="7">
        <v>73</v>
      </c>
      <c r="L96" s="7">
        <v>85</v>
      </c>
      <c r="M96" s="7">
        <v>48</v>
      </c>
      <c r="N96" s="7">
        <v>97</v>
      </c>
      <c r="O96" s="7">
        <v>53</v>
      </c>
      <c r="P96" s="7">
        <v>108</v>
      </c>
      <c r="Q96" s="7">
        <v>61</v>
      </c>
      <c r="R96" s="7">
        <v>125</v>
      </c>
      <c r="S96" s="7">
        <v>64</v>
      </c>
    </row>
    <row r="97" spans="1:19" x14ac:dyDescent="0.2">
      <c r="A97" s="21" t="s">
        <v>64</v>
      </c>
      <c r="B97" s="20">
        <v>8091</v>
      </c>
      <c r="C97" s="20">
        <v>10884</v>
      </c>
      <c r="D97" s="20">
        <v>10453</v>
      </c>
      <c r="E97" s="20">
        <v>13216</v>
      </c>
      <c r="F97" s="20">
        <v>12881</v>
      </c>
      <c r="G97" s="20">
        <v>14670</v>
      </c>
      <c r="H97" s="20">
        <v>14759</v>
      </c>
      <c r="I97" s="20">
        <v>14160</v>
      </c>
      <c r="J97" s="20">
        <v>14445</v>
      </c>
      <c r="K97" s="20">
        <v>12875</v>
      </c>
      <c r="L97" s="20">
        <v>13587</v>
      </c>
      <c r="M97" s="20">
        <v>11281</v>
      </c>
      <c r="N97" s="20">
        <v>14451</v>
      </c>
      <c r="O97" s="20">
        <v>11755</v>
      </c>
      <c r="P97" s="20">
        <v>15597</v>
      </c>
      <c r="Q97" s="20">
        <v>11951</v>
      </c>
      <c r="R97" s="20">
        <v>13050</v>
      </c>
      <c r="S97" s="20">
        <v>10009</v>
      </c>
    </row>
    <row r="98" spans="1:19" x14ac:dyDescent="0.2">
      <c r="A98" s="22" t="s">
        <v>52</v>
      </c>
      <c r="B98" s="7">
        <v>7477</v>
      </c>
      <c r="C98" s="7">
        <v>6128</v>
      </c>
      <c r="D98" s="7">
        <v>9696</v>
      </c>
      <c r="E98" s="7">
        <v>7552</v>
      </c>
      <c r="F98" s="7">
        <v>12131</v>
      </c>
      <c r="G98" s="7">
        <v>8738</v>
      </c>
      <c r="H98" s="7">
        <v>13918</v>
      </c>
      <c r="I98" s="7">
        <v>8545</v>
      </c>
      <c r="J98" s="7">
        <v>13649</v>
      </c>
      <c r="K98" s="7">
        <v>7892</v>
      </c>
      <c r="L98" s="7">
        <v>12974</v>
      </c>
      <c r="M98" s="7">
        <v>7149</v>
      </c>
      <c r="N98" s="7">
        <v>13836</v>
      </c>
      <c r="O98" s="7">
        <v>7560</v>
      </c>
      <c r="P98" s="7">
        <v>14948</v>
      </c>
      <c r="Q98" s="7">
        <v>7863</v>
      </c>
      <c r="R98" s="7">
        <v>12508</v>
      </c>
      <c r="S98" s="7">
        <v>6544</v>
      </c>
    </row>
    <row r="99" spans="1:19" x14ac:dyDescent="0.2">
      <c r="A99" s="22" t="s">
        <v>54</v>
      </c>
      <c r="B99" s="7">
        <v>524</v>
      </c>
      <c r="C99" s="7">
        <v>4653</v>
      </c>
      <c r="D99" s="7">
        <v>654</v>
      </c>
      <c r="E99" s="7">
        <v>5500</v>
      </c>
      <c r="F99" s="7">
        <v>610</v>
      </c>
      <c r="G99" s="7">
        <v>5782</v>
      </c>
      <c r="H99" s="7">
        <v>680</v>
      </c>
      <c r="I99" s="7">
        <v>5461</v>
      </c>
      <c r="J99" s="7">
        <v>650</v>
      </c>
      <c r="K99" s="7">
        <v>4840</v>
      </c>
      <c r="L99" s="7">
        <v>553</v>
      </c>
      <c r="M99" s="7">
        <v>4061</v>
      </c>
      <c r="N99" s="7">
        <v>541</v>
      </c>
      <c r="O99" s="7">
        <v>4120</v>
      </c>
      <c r="P99" s="7">
        <v>573</v>
      </c>
      <c r="Q99" s="7">
        <v>3999</v>
      </c>
      <c r="R99" s="7">
        <v>458</v>
      </c>
      <c r="S99" s="7">
        <v>3363</v>
      </c>
    </row>
    <row r="100" spans="1:19" x14ac:dyDescent="0.2">
      <c r="A100" s="22" t="s">
        <v>55</v>
      </c>
      <c r="B100" s="7">
        <v>90</v>
      </c>
      <c r="C100" s="7">
        <v>103</v>
      </c>
      <c r="D100" s="7">
        <v>103</v>
      </c>
      <c r="E100" s="7">
        <v>164</v>
      </c>
      <c r="F100" s="7">
        <v>140</v>
      </c>
      <c r="G100" s="7">
        <v>150</v>
      </c>
      <c r="H100" s="7">
        <v>161</v>
      </c>
      <c r="I100" s="7">
        <v>154</v>
      </c>
      <c r="J100" s="7">
        <v>146</v>
      </c>
      <c r="K100" s="7">
        <v>143</v>
      </c>
      <c r="L100" s="7">
        <v>60</v>
      </c>
      <c r="M100" s="7">
        <v>71</v>
      </c>
      <c r="N100" s="7">
        <v>74</v>
      </c>
      <c r="O100" s="7">
        <v>75</v>
      </c>
      <c r="P100" s="7">
        <v>76</v>
      </c>
      <c r="Q100" s="7">
        <v>89</v>
      </c>
      <c r="R100" s="7">
        <v>84</v>
      </c>
      <c r="S100" s="7">
        <v>102</v>
      </c>
    </row>
    <row r="101" spans="1:19" x14ac:dyDescent="0.2">
      <c r="A101" s="21" t="s">
        <v>65</v>
      </c>
      <c r="B101" s="20">
        <v>1293</v>
      </c>
      <c r="C101" s="20">
        <v>17684</v>
      </c>
      <c r="D101" s="20">
        <v>1712</v>
      </c>
      <c r="E101" s="20">
        <v>21959</v>
      </c>
      <c r="F101" s="20">
        <v>2164</v>
      </c>
      <c r="G101" s="20">
        <v>25388</v>
      </c>
      <c r="H101" s="20">
        <v>2106</v>
      </c>
      <c r="I101" s="20">
        <v>26814</v>
      </c>
      <c r="J101" s="20">
        <v>1769</v>
      </c>
      <c r="K101" s="20">
        <v>25551</v>
      </c>
      <c r="L101" s="20">
        <v>1458</v>
      </c>
      <c r="M101" s="20">
        <v>23412</v>
      </c>
      <c r="N101" s="20">
        <v>1502</v>
      </c>
      <c r="O101" s="20">
        <v>24704</v>
      </c>
      <c r="P101" s="20">
        <v>1526</v>
      </c>
      <c r="Q101" s="20">
        <v>26024</v>
      </c>
      <c r="R101" s="20">
        <v>1278</v>
      </c>
      <c r="S101" s="20">
        <v>21786</v>
      </c>
    </row>
    <row r="102" spans="1:19" x14ac:dyDescent="0.2">
      <c r="A102" s="22" t="s">
        <v>52</v>
      </c>
      <c r="B102" s="7">
        <v>1181</v>
      </c>
      <c r="C102" s="7">
        <v>12424</v>
      </c>
      <c r="D102" s="7">
        <v>1564</v>
      </c>
      <c r="E102" s="7">
        <v>15684</v>
      </c>
      <c r="F102" s="7">
        <v>2005</v>
      </c>
      <c r="G102" s="7">
        <v>18864</v>
      </c>
      <c r="H102" s="7">
        <v>1947</v>
      </c>
      <c r="I102" s="7">
        <v>20516</v>
      </c>
      <c r="J102" s="7">
        <v>1633</v>
      </c>
      <c r="K102" s="7">
        <v>19908</v>
      </c>
      <c r="L102" s="7">
        <v>1344</v>
      </c>
      <c r="M102" s="7">
        <v>18780</v>
      </c>
      <c r="N102" s="7">
        <v>1420</v>
      </c>
      <c r="O102" s="7">
        <v>19978</v>
      </c>
      <c r="P102" s="7">
        <v>1392</v>
      </c>
      <c r="Q102" s="7">
        <v>21420</v>
      </c>
      <c r="R102" s="7">
        <v>1160</v>
      </c>
      <c r="S102" s="7">
        <v>17893</v>
      </c>
    </row>
    <row r="103" spans="1:19" x14ac:dyDescent="0.2">
      <c r="A103" s="22" t="s">
        <v>54</v>
      </c>
      <c r="B103" s="7">
        <v>103</v>
      </c>
      <c r="C103" s="7">
        <v>5074</v>
      </c>
      <c r="D103" s="7">
        <v>128</v>
      </c>
      <c r="E103" s="7">
        <v>6026</v>
      </c>
      <c r="F103" s="7">
        <v>145</v>
      </c>
      <c r="G103" s="7">
        <v>6247</v>
      </c>
      <c r="H103" s="7">
        <v>145</v>
      </c>
      <c r="I103" s="7">
        <v>5995</v>
      </c>
      <c r="J103" s="7">
        <v>127</v>
      </c>
      <c r="K103" s="7">
        <v>5363</v>
      </c>
      <c r="L103" s="7">
        <v>108</v>
      </c>
      <c r="M103" s="7">
        <v>4506</v>
      </c>
      <c r="N103" s="7">
        <v>80</v>
      </c>
      <c r="O103" s="7">
        <v>4580</v>
      </c>
      <c r="P103" s="7">
        <v>130</v>
      </c>
      <c r="Q103" s="7">
        <v>4442</v>
      </c>
      <c r="R103" s="7">
        <v>110</v>
      </c>
      <c r="S103" s="7">
        <v>3711</v>
      </c>
    </row>
    <row r="104" spans="1:19" x14ac:dyDescent="0.2">
      <c r="A104" s="22" t="s">
        <v>55</v>
      </c>
      <c r="B104" s="7">
        <v>9</v>
      </c>
      <c r="C104" s="7">
        <v>186</v>
      </c>
      <c r="D104" s="7">
        <v>20</v>
      </c>
      <c r="E104" s="7">
        <v>249</v>
      </c>
      <c r="F104" s="7">
        <v>14</v>
      </c>
      <c r="G104" s="7">
        <v>277</v>
      </c>
      <c r="H104" s="7">
        <v>14</v>
      </c>
      <c r="I104" s="7">
        <v>303</v>
      </c>
      <c r="J104" s="7">
        <v>9</v>
      </c>
      <c r="K104" s="7">
        <v>280</v>
      </c>
      <c r="L104" s="7">
        <v>6</v>
      </c>
      <c r="M104" s="7">
        <v>126</v>
      </c>
      <c r="N104" s="7">
        <v>2</v>
      </c>
      <c r="O104" s="7">
        <v>146</v>
      </c>
      <c r="P104" s="7">
        <v>4</v>
      </c>
      <c r="Q104" s="7">
        <v>162</v>
      </c>
      <c r="R104" s="7">
        <v>8</v>
      </c>
      <c r="S104" s="7">
        <v>182</v>
      </c>
    </row>
    <row r="105" spans="1:19" x14ac:dyDescent="0.2">
      <c r="A105" s="21" t="s">
        <v>66</v>
      </c>
      <c r="B105" s="20">
        <v>3075</v>
      </c>
      <c r="C105" s="20">
        <v>15899</v>
      </c>
      <c r="D105" s="20">
        <v>3633</v>
      </c>
      <c r="E105" s="20">
        <v>20037</v>
      </c>
      <c r="F105" s="20">
        <v>4102</v>
      </c>
      <c r="G105" s="20">
        <v>23449</v>
      </c>
      <c r="H105" s="20">
        <v>4473</v>
      </c>
      <c r="I105" s="20">
        <v>24445</v>
      </c>
      <c r="J105" s="20">
        <v>4440</v>
      </c>
      <c r="K105" s="20">
        <v>22877</v>
      </c>
      <c r="L105" s="20">
        <v>4263</v>
      </c>
      <c r="M105" s="20">
        <v>20606</v>
      </c>
      <c r="N105" s="20">
        <v>4517</v>
      </c>
      <c r="O105" s="20">
        <v>21688</v>
      </c>
      <c r="P105" s="20">
        <v>5242</v>
      </c>
      <c r="Q105" s="20">
        <v>22308</v>
      </c>
      <c r="R105" s="20">
        <v>4500</v>
      </c>
      <c r="S105" s="20">
        <v>18560</v>
      </c>
    </row>
    <row r="106" spans="1:19" x14ac:dyDescent="0.2">
      <c r="A106" s="22" t="s">
        <v>52</v>
      </c>
      <c r="B106" s="7">
        <v>2620</v>
      </c>
      <c r="C106" s="7">
        <v>10985</v>
      </c>
      <c r="D106" s="7">
        <v>3175</v>
      </c>
      <c r="E106" s="7">
        <v>14073</v>
      </c>
      <c r="F106" s="7">
        <v>3671</v>
      </c>
      <c r="G106" s="7">
        <v>17198</v>
      </c>
      <c r="H106" s="7">
        <v>4044</v>
      </c>
      <c r="I106" s="7">
        <v>18419</v>
      </c>
      <c r="J106" s="7">
        <v>4063</v>
      </c>
      <c r="K106" s="7">
        <v>17475</v>
      </c>
      <c r="L106" s="7">
        <v>3963</v>
      </c>
      <c r="M106" s="7">
        <v>16160</v>
      </c>
      <c r="N106" s="7">
        <v>4212</v>
      </c>
      <c r="O106" s="7">
        <v>17184</v>
      </c>
      <c r="P106" s="7">
        <v>4889</v>
      </c>
      <c r="Q106" s="7">
        <v>17922</v>
      </c>
      <c r="R106" s="7">
        <v>4181</v>
      </c>
      <c r="S106" s="7">
        <v>14871</v>
      </c>
    </row>
    <row r="107" spans="1:19" x14ac:dyDescent="0.2">
      <c r="A107" s="22" t="s">
        <v>54</v>
      </c>
      <c r="B107" s="7">
        <v>417</v>
      </c>
      <c r="C107" s="7">
        <v>4759</v>
      </c>
      <c r="D107" s="7">
        <v>407</v>
      </c>
      <c r="E107" s="7">
        <v>5747</v>
      </c>
      <c r="F107" s="7">
        <v>377</v>
      </c>
      <c r="G107" s="7">
        <v>6015</v>
      </c>
      <c r="H107" s="7">
        <v>357</v>
      </c>
      <c r="I107" s="7">
        <v>5784</v>
      </c>
      <c r="J107" s="7">
        <v>306</v>
      </c>
      <c r="K107" s="7">
        <v>5184</v>
      </c>
      <c r="L107" s="7">
        <v>266</v>
      </c>
      <c r="M107" s="7">
        <v>4348</v>
      </c>
      <c r="N107" s="7">
        <v>273</v>
      </c>
      <c r="O107" s="7">
        <v>4388</v>
      </c>
      <c r="P107" s="7">
        <v>306</v>
      </c>
      <c r="Q107" s="7">
        <v>4265</v>
      </c>
      <c r="R107" s="7">
        <v>273</v>
      </c>
      <c r="S107" s="7">
        <v>3548</v>
      </c>
    </row>
    <row r="108" spans="1:19" x14ac:dyDescent="0.2">
      <c r="A108" s="22" t="s">
        <v>55</v>
      </c>
      <c r="B108" s="7">
        <v>38</v>
      </c>
      <c r="C108" s="7">
        <v>155</v>
      </c>
      <c r="D108" s="7">
        <v>51</v>
      </c>
      <c r="E108" s="7">
        <v>217</v>
      </c>
      <c r="F108" s="7">
        <v>54</v>
      </c>
      <c r="G108" s="7">
        <v>236</v>
      </c>
      <c r="H108" s="7">
        <v>72</v>
      </c>
      <c r="I108" s="7">
        <v>242</v>
      </c>
      <c r="J108" s="7">
        <v>71</v>
      </c>
      <c r="K108" s="7">
        <v>218</v>
      </c>
      <c r="L108" s="7">
        <v>34</v>
      </c>
      <c r="M108" s="7">
        <v>98</v>
      </c>
      <c r="N108" s="7">
        <v>32</v>
      </c>
      <c r="O108" s="7">
        <v>116</v>
      </c>
      <c r="P108" s="7">
        <v>47</v>
      </c>
      <c r="Q108" s="7">
        <v>121</v>
      </c>
      <c r="R108" s="7">
        <v>46</v>
      </c>
      <c r="S108" s="7">
        <v>141</v>
      </c>
    </row>
    <row r="109" spans="1:19" x14ac:dyDescent="0.2">
      <c r="A109" s="21" t="s">
        <v>67</v>
      </c>
      <c r="B109" s="20">
        <v>1163</v>
      </c>
      <c r="C109" s="20">
        <v>17812</v>
      </c>
      <c r="D109" s="20">
        <v>1427</v>
      </c>
      <c r="E109" s="20">
        <v>22243</v>
      </c>
      <c r="F109" s="20">
        <v>1892</v>
      </c>
      <c r="G109" s="20">
        <v>25659</v>
      </c>
      <c r="H109" s="20">
        <v>2231</v>
      </c>
      <c r="I109" s="20">
        <v>26689</v>
      </c>
      <c r="J109" s="20">
        <v>2258</v>
      </c>
      <c r="K109" s="20">
        <v>25060</v>
      </c>
      <c r="L109" s="20">
        <v>2055</v>
      </c>
      <c r="M109" s="20">
        <v>22812</v>
      </c>
      <c r="N109" s="20">
        <v>2138</v>
      </c>
      <c r="O109" s="20">
        <v>24067</v>
      </c>
      <c r="P109" s="20">
        <v>2179</v>
      </c>
      <c r="Q109" s="20">
        <v>25370</v>
      </c>
      <c r="R109" s="20">
        <v>1834</v>
      </c>
      <c r="S109" s="20">
        <v>21229</v>
      </c>
    </row>
    <row r="110" spans="1:19" x14ac:dyDescent="0.2">
      <c r="A110" s="22" t="s">
        <v>52</v>
      </c>
      <c r="B110" s="7">
        <v>1050</v>
      </c>
      <c r="C110" s="7">
        <v>12555</v>
      </c>
      <c r="D110" s="7">
        <v>1305</v>
      </c>
      <c r="E110" s="7">
        <v>15944</v>
      </c>
      <c r="F110" s="7">
        <v>1752</v>
      </c>
      <c r="G110" s="7">
        <v>19117</v>
      </c>
      <c r="H110" s="7">
        <v>2085</v>
      </c>
      <c r="I110" s="7">
        <v>20378</v>
      </c>
      <c r="J110" s="7">
        <v>2113</v>
      </c>
      <c r="K110" s="7">
        <v>19425</v>
      </c>
      <c r="L110" s="7">
        <v>1945</v>
      </c>
      <c r="M110" s="7">
        <v>18178</v>
      </c>
      <c r="N110" s="7">
        <v>2030</v>
      </c>
      <c r="O110" s="7">
        <v>19366</v>
      </c>
      <c r="P110" s="7">
        <v>2079</v>
      </c>
      <c r="Q110" s="7">
        <v>20732</v>
      </c>
      <c r="R110" s="7">
        <v>1753</v>
      </c>
      <c r="S110" s="7">
        <v>17300</v>
      </c>
    </row>
    <row r="111" spans="1:19" x14ac:dyDescent="0.2">
      <c r="A111" s="22" t="s">
        <v>54</v>
      </c>
      <c r="B111" s="7">
        <v>94</v>
      </c>
      <c r="C111" s="7">
        <v>5083</v>
      </c>
      <c r="D111" s="7">
        <v>103</v>
      </c>
      <c r="E111" s="7">
        <v>6051</v>
      </c>
      <c r="F111" s="7">
        <v>107</v>
      </c>
      <c r="G111" s="7">
        <v>6285</v>
      </c>
      <c r="H111" s="7">
        <v>116</v>
      </c>
      <c r="I111" s="7">
        <v>6025</v>
      </c>
      <c r="J111" s="7">
        <v>113</v>
      </c>
      <c r="K111" s="7">
        <v>5377</v>
      </c>
      <c r="L111" s="7">
        <v>95</v>
      </c>
      <c r="M111" s="7">
        <v>4519</v>
      </c>
      <c r="N111" s="7">
        <v>91</v>
      </c>
      <c r="O111" s="7">
        <v>4569</v>
      </c>
      <c r="P111" s="7">
        <v>84</v>
      </c>
      <c r="Q111" s="7">
        <v>4487</v>
      </c>
      <c r="R111" s="7">
        <v>61</v>
      </c>
      <c r="S111" s="7">
        <v>3760</v>
      </c>
    </row>
    <row r="112" spans="1:19" x14ac:dyDescent="0.2">
      <c r="A112" s="23" t="s">
        <v>55</v>
      </c>
      <c r="B112" s="11">
        <v>19</v>
      </c>
      <c r="C112" s="11">
        <v>174</v>
      </c>
      <c r="D112" s="11">
        <v>19</v>
      </c>
      <c r="E112" s="11">
        <v>248</v>
      </c>
      <c r="F112" s="11">
        <v>33</v>
      </c>
      <c r="G112" s="11">
        <v>257</v>
      </c>
      <c r="H112" s="11">
        <v>30</v>
      </c>
      <c r="I112" s="11">
        <v>286</v>
      </c>
      <c r="J112" s="11">
        <v>32</v>
      </c>
      <c r="K112" s="11">
        <v>258</v>
      </c>
      <c r="L112" s="11">
        <v>15</v>
      </c>
      <c r="M112" s="11">
        <v>115</v>
      </c>
      <c r="N112" s="11">
        <v>17</v>
      </c>
      <c r="O112" s="11">
        <v>132</v>
      </c>
      <c r="P112" s="11">
        <v>16</v>
      </c>
      <c r="Q112" s="11">
        <v>151</v>
      </c>
      <c r="R112" s="11">
        <v>20</v>
      </c>
      <c r="S112" s="11">
        <v>169</v>
      </c>
    </row>
    <row r="114" spans="1:1" x14ac:dyDescent="0.2">
      <c r="A114" s="13" t="s">
        <v>22</v>
      </c>
    </row>
    <row r="115" spans="1:1" x14ac:dyDescent="0.2">
      <c r="A115" s="13" t="s">
        <v>68</v>
      </c>
    </row>
    <row r="116" spans="1:1" x14ac:dyDescent="0.2">
      <c r="A116" s="13" t="s">
        <v>56</v>
      </c>
    </row>
    <row r="117" spans="1:1" x14ac:dyDescent="0.2">
      <c r="A117" s="13" t="s">
        <v>34</v>
      </c>
    </row>
    <row r="118" spans="1:1" x14ac:dyDescent="0.2">
      <c r="A118" s="13"/>
    </row>
    <row r="119" spans="1:1" x14ac:dyDescent="0.2">
      <c r="A119" s="13" t="s">
        <v>143</v>
      </c>
    </row>
    <row r="120" spans="1:1" x14ac:dyDescent="0.2">
      <c r="A120" s="13" t="s">
        <v>278</v>
      </c>
    </row>
  </sheetData>
  <mergeCells count="10">
    <mergeCell ref="L5:M5"/>
    <mergeCell ref="N5:O5"/>
    <mergeCell ref="P5:Q5"/>
    <mergeCell ref="R5:S5"/>
    <mergeCell ref="B7:S7"/>
    <mergeCell ref="B5:C5"/>
    <mergeCell ref="D5:E5"/>
    <mergeCell ref="F5:G5"/>
    <mergeCell ref="H5:I5"/>
    <mergeCell ref="J5:K5"/>
  </mergeCells>
  <conditionalFormatting sqref="B9:S28">
    <cfRule type="expression" dxfId="24" priority="5">
      <formula>B9=2</formula>
    </cfRule>
  </conditionalFormatting>
  <conditionalFormatting sqref="B30:S49">
    <cfRule type="expression" dxfId="23" priority="4">
      <formula>B30=2</formula>
    </cfRule>
  </conditionalFormatting>
  <conditionalFormatting sqref="B51:S70">
    <cfRule type="expression" dxfId="22" priority="3">
      <formula>B51=2</formula>
    </cfRule>
  </conditionalFormatting>
  <conditionalFormatting sqref="B72:S91">
    <cfRule type="expression" dxfId="21" priority="2">
      <formula>B72=2</formula>
    </cfRule>
  </conditionalFormatting>
  <conditionalFormatting sqref="B93:S112">
    <cfRule type="expression" dxfId="20" priority="1">
      <formula>B93=2</formula>
    </cfRule>
  </conditionalFormatting>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S119"/>
  <sheetViews>
    <sheetView showGridLines="0" workbookViewId="0">
      <pane xSplit="1" ySplit="7" topLeftCell="B98"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9" width="10.7109375" customWidth="1"/>
  </cols>
  <sheetData>
    <row r="1" spans="1:19" x14ac:dyDescent="0.2">
      <c r="A1" s="4" t="str">
        <f>HYPERLINK("#'Contents'!A16", "Link to contents")</f>
        <v>Link to contents</v>
      </c>
    </row>
    <row r="3" spans="1:19" ht="15" x14ac:dyDescent="0.25">
      <c r="A3" s="2" t="s">
        <v>70</v>
      </c>
    </row>
    <row r="5" spans="1:19" x14ac:dyDescent="0.2">
      <c r="B5" s="93" t="s">
        <v>4</v>
      </c>
      <c r="C5" s="93" t="s">
        <v>4</v>
      </c>
      <c r="D5" s="93" t="s">
        <v>5</v>
      </c>
      <c r="E5" s="93" t="s">
        <v>5</v>
      </c>
      <c r="F5" s="93" t="s">
        <v>6</v>
      </c>
      <c r="G5" s="93" t="s">
        <v>6</v>
      </c>
      <c r="H5" s="93" t="s">
        <v>7</v>
      </c>
      <c r="I5" s="93" t="s">
        <v>7</v>
      </c>
      <c r="J5" s="93" t="s">
        <v>8</v>
      </c>
      <c r="K5" s="93" t="s">
        <v>8</v>
      </c>
      <c r="L5" s="93" t="s">
        <v>9</v>
      </c>
      <c r="M5" s="93" t="s">
        <v>9</v>
      </c>
      <c r="N5" s="93" t="s">
        <v>10</v>
      </c>
      <c r="O5" s="93" t="s">
        <v>10</v>
      </c>
      <c r="P5" s="93" t="s">
        <v>11</v>
      </c>
      <c r="Q5" s="93" t="s">
        <v>11</v>
      </c>
      <c r="R5" s="93" t="s">
        <v>12</v>
      </c>
      <c r="S5" s="93" t="s">
        <v>12</v>
      </c>
    </row>
    <row r="6" spans="1:19" x14ac:dyDescent="0.2">
      <c r="B6" s="5" t="s">
        <v>61</v>
      </c>
      <c r="C6" s="5" t="s">
        <v>62</v>
      </c>
      <c r="D6" s="5" t="s">
        <v>61</v>
      </c>
      <c r="E6" s="5" t="s">
        <v>62</v>
      </c>
      <c r="F6" s="5" t="s">
        <v>61</v>
      </c>
      <c r="G6" s="5" t="s">
        <v>62</v>
      </c>
      <c r="H6" s="5" t="s">
        <v>61</v>
      </c>
      <c r="I6" s="5" t="s">
        <v>62</v>
      </c>
      <c r="J6" s="5" t="s">
        <v>61</v>
      </c>
      <c r="K6" s="5" t="s">
        <v>62</v>
      </c>
      <c r="L6" s="5" t="s">
        <v>61</v>
      </c>
      <c r="M6" s="5" t="s">
        <v>62</v>
      </c>
      <c r="N6" s="5" t="s">
        <v>61</v>
      </c>
      <c r="O6" s="5" t="s">
        <v>62</v>
      </c>
      <c r="P6" s="5" t="s">
        <v>61</v>
      </c>
      <c r="Q6" s="5" t="s">
        <v>62</v>
      </c>
      <c r="R6" s="5" t="s">
        <v>61</v>
      </c>
      <c r="S6" s="5" t="s">
        <v>62</v>
      </c>
    </row>
    <row r="7" spans="1:19" x14ac:dyDescent="0.2">
      <c r="A7" s="6"/>
      <c r="B7" s="91" t="s">
        <v>71</v>
      </c>
      <c r="C7" s="92"/>
      <c r="D7" s="92"/>
      <c r="E7" s="92"/>
      <c r="F7" s="92"/>
      <c r="G7" s="92"/>
      <c r="H7" s="92"/>
      <c r="I7" s="92"/>
      <c r="J7" s="92"/>
      <c r="K7" s="92"/>
      <c r="L7" s="92"/>
      <c r="M7" s="92"/>
      <c r="N7" s="92"/>
      <c r="O7" s="92"/>
      <c r="P7" s="92"/>
      <c r="Q7" s="92"/>
      <c r="R7" s="92"/>
      <c r="S7" s="92"/>
    </row>
    <row r="8" spans="1:19" x14ac:dyDescent="0.2">
      <c r="A8" s="9" t="s">
        <v>14</v>
      </c>
    </row>
    <row r="9" spans="1:19" x14ac:dyDescent="0.2">
      <c r="A9" s="21" t="s">
        <v>63</v>
      </c>
      <c r="B9" s="25">
        <v>80.476900149031295</v>
      </c>
      <c r="C9" s="25">
        <v>19.523099850968698</v>
      </c>
      <c r="D9" s="25">
        <v>80.630630630630606</v>
      </c>
      <c r="E9" s="25">
        <v>19.369369369369402</v>
      </c>
      <c r="F9" s="25">
        <v>80.113636363636402</v>
      </c>
      <c r="G9" s="25">
        <v>19.886363636363601</v>
      </c>
      <c r="H9" s="25">
        <v>80.282935455349204</v>
      </c>
      <c r="I9" s="25">
        <v>19.7170645446507</v>
      </c>
      <c r="J9" s="25">
        <v>85.227272727272705</v>
      </c>
      <c r="K9" s="25">
        <v>14.7727272727273</v>
      </c>
      <c r="L9" s="25">
        <v>86.290322580645196</v>
      </c>
      <c r="M9" s="25">
        <v>13.709677419354801</v>
      </c>
      <c r="N9" s="25">
        <v>82.5838103025348</v>
      </c>
      <c r="O9" s="25">
        <v>17.4161896974652</v>
      </c>
      <c r="P9" s="25">
        <v>85.598227474150704</v>
      </c>
      <c r="Q9" s="25">
        <v>14.401772525849299</v>
      </c>
      <c r="R9" s="25">
        <v>84.377542717656596</v>
      </c>
      <c r="S9" s="25">
        <v>15.622457282343399</v>
      </c>
    </row>
    <row r="10" spans="1:19" x14ac:dyDescent="0.2">
      <c r="A10" s="22" t="s">
        <v>52</v>
      </c>
      <c r="B10" s="17">
        <v>88.235294117647101</v>
      </c>
      <c r="C10" s="17">
        <v>11.764705882352899</v>
      </c>
      <c r="D10" s="17">
        <v>88.396946564885496</v>
      </c>
      <c r="E10" s="17">
        <v>11.6030534351145</v>
      </c>
      <c r="F10" s="17">
        <v>87.890137328339605</v>
      </c>
      <c r="G10" s="17">
        <v>12.1098626716604</v>
      </c>
      <c r="H10" s="17">
        <v>89.643268124280794</v>
      </c>
      <c r="I10" s="17">
        <v>10.3567318757192</v>
      </c>
      <c r="J10" s="17">
        <v>91.603053435114504</v>
      </c>
      <c r="K10" s="17">
        <v>8.3969465648855</v>
      </c>
      <c r="L10" s="17">
        <v>91.6666666666667</v>
      </c>
      <c r="M10" s="17">
        <v>8.3333333333333304</v>
      </c>
      <c r="N10" s="17">
        <v>89.6896896896897</v>
      </c>
      <c r="O10" s="17">
        <v>10.3103103103103</v>
      </c>
      <c r="P10" s="17">
        <v>91.0590277777778</v>
      </c>
      <c r="Q10" s="17">
        <v>8.9409722222222197</v>
      </c>
      <c r="R10" s="17">
        <v>92.367906066536193</v>
      </c>
      <c r="S10" s="17">
        <v>7.6320939334637998</v>
      </c>
    </row>
    <row r="11" spans="1:19" x14ac:dyDescent="0.2">
      <c r="A11" s="22" t="s">
        <v>54</v>
      </c>
      <c r="B11" s="17">
        <v>59.668508287292802</v>
      </c>
      <c r="C11" s="17">
        <v>40.331491712707198</v>
      </c>
      <c r="D11" s="17">
        <v>56.481481481481502</v>
      </c>
      <c r="E11" s="17">
        <v>43.518518518518498</v>
      </c>
      <c r="F11" s="17">
        <v>54.320987654321002</v>
      </c>
      <c r="G11" s="17">
        <v>45.679012345678998</v>
      </c>
      <c r="H11" s="17">
        <v>47.389558232931698</v>
      </c>
      <c r="I11" s="17">
        <v>52.610441767068302</v>
      </c>
      <c r="J11" s="17">
        <v>57.345971563981003</v>
      </c>
      <c r="K11" s="17">
        <v>42.654028436018997</v>
      </c>
      <c r="L11" s="17">
        <v>57.865168539325801</v>
      </c>
      <c r="M11" s="17">
        <v>42.134831460674199</v>
      </c>
      <c r="N11" s="17">
        <v>50</v>
      </c>
      <c r="O11" s="17">
        <v>50</v>
      </c>
      <c r="P11" s="17">
        <v>53.846153846153797</v>
      </c>
      <c r="Q11" s="17">
        <v>46.153846153846203</v>
      </c>
      <c r="R11" s="17">
        <v>44</v>
      </c>
      <c r="S11" s="17">
        <v>56</v>
      </c>
    </row>
    <row r="12" spans="1:19" x14ac:dyDescent="0.2">
      <c r="A12" s="22" t="s">
        <v>55</v>
      </c>
      <c r="B12" s="17">
        <v>85.714285714285694</v>
      </c>
      <c r="C12" s="17">
        <v>14.285714285714301</v>
      </c>
      <c r="D12" s="17">
        <v>88.235294117647101</v>
      </c>
      <c r="E12" s="17">
        <v>11.764705882352899</v>
      </c>
      <c r="F12" s="17">
        <v>83.3333333333333</v>
      </c>
      <c r="G12" s="17">
        <v>16.6666666666667</v>
      </c>
      <c r="H12" s="17">
        <v>84.615384615384599</v>
      </c>
      <c r="I12" s="17">
        <v>15.384615384615399</v>
      </c>
      <c r="J12" s="17">
        <v>87.5</v>
      </c>
      <c r="K12" s="17">
        <v>12.5</v>
      </c>
      <c r="L12" s="17">
        <v>100</v>
      </c>
      <c r="M12" s="17">
        <v>0</v>
      </c>
      <c r="N12" s="17">
        <v>100</v>
      </c>
      <c r="O12" s="17">
        <v>0</v>
      </c>
      <c r="P12" s="17">
        <v>71.428571428571402</v>
      </c>
      <c r="Q12" s="17">
        <v>28.571428571428601</v>
      </c>
      <c r="R12" s="17">
        <v>71.428571428571402</v>
      </c>
      <c r="S12" s="17">
        <v>28.571428571428601</v>
      </c>
    </row>
    <row r="13" spans="1:19" x14ac:dyDescent="0.2">
      <c r="A13" s="21" t="s">
        <v>64</v>
      </c>
      <c r="B13" s="25">
        <v>47.164179104477597</v>
      </c>
      <c r="C13" s="25">
        <v>52.835820895522403</v>
      </c>
      <c r="D13" s="25">
        <v>47.019122609673801</v>
      </c>
      <c r="E13" s="25">
        <v>52.980877390326199</v>
      </c>
      <c r="F13" s="25">
        <v>46.1174242424242</v>
      </c>
      <c r="G13" s="25">
        <v>53.8825757575758</v>
      </c>
      <c r="H13" s="25">
        <v>50.973451327433601</v>
      </c>
      <c r="I13" s="25">
        <v>49.026548672566399</v>
      </c>
      <c r="J13" s="25">
        <v>56.5065502183406</v>
      </c>
      <c r="K13" s="25">
        <v>43.4934497816594</v>
      </c>
      <c r="L13" s="25">
        <v>59.139784946236603</v>
      </c>
      <c r="M13" s="25">
        <v>40.860215053763397</v>
      </c>
      <c r="N13" s="25">
        <v>59.525756336876498</v>
      </c>
      <c r="O13" s="25">
        <v>40.474243663123502</v>
      </c>
      <c r="P13" s="25">
        <v>60.1776461880089</v>
      </c>
      <c r="Q13" s="25">
        <v>39.8223538119911</v>
      </c>
      <c r="R13" s="25">
        <v>61.092985318107701</v>
      </c>
      <c r="S13" s="25">
        <v>38.907014681892299</v>
      </c>
    </row>
    <row r="14" spans="1:19" x14ac:dyDescent="0.2">
      <c r="A14" s="22" t="s">
        <v>52</v>
      </c>
      <c r="B14" s="17">
        <v>60.084033613445399</v>
      </c>
      <c r="C14" s="17">
        <v>39.915966386554601</v>
      </c>
      <c r="D14" s="17">
        <v>58.931297709923697</v>
      </c>
      <c r="E14" s="17">
        <v>41.068702290076303</v>
      </c>
      <c r="F14" s="17">
        <v>56.3046192259675</v>
      </c>
      <c r="G14" s="17">
        <v>43.6953807740325</v>
      </c>
      <c r="H14" s="17">
        <v>63.176064441887199</v>
      </c>
      <c r="I14" s="17">
        <v>36.823935558112801</v>
      </c>
      <c r="J14" s="17">
        <v>66.739367502726296</v>
      </c>
      <c r="K14" s="17">
        <v>33.260632497273697</v>
      </c>
      <c r="L14" s="17">
        <v>68.162393162393201</v>
      </c>
      <c r="M14" s="17">
        <v>31.837606837606799</v>
      </c>
      <c r="N14" s="17">
        <v>69.069069069069101</v>
      </c>
      <c r="O14" s="17">
        <v>30.930930930930899</v>
      </c>
      <c r="P14" s="17">
        <v>68.1423611111111</v>
      </c>
      <c r="Q14" s="17">
        <v>31.8576388888889</v>
      </c>
      <c r="R14" s="17">
        <v>70.743639921722107</v>
      </c>
      <c r="S14" s="17">
        <v>29.256360078277901</v>
      </c>
    </row>
    <row r="15" spans="1:19" x14ac:dyDescent="0.2">
      <c r="A15" s="22" t="s">
        <v>54</v>
      </c>
      <c r="B15" s="17">
        <v>13.8121546961326</v>
      </c>
      <c r="C15" s="17">
        <v>86.187845303867405</v>
      </c>
      <c r="D15" s="17">
        <v>12.5</v>
      </c>
      <c r="E15" s="17">
        <v>87.5</v>
      </c>
      <c r="F15" s="17">
        <v>11.522633744856</v>
      </c>
      <c r="G15" s="17">
        <v>88.477366255144005</v>
      </c>
      <c r="H15" s="17">
        <v>8.8353413654618507</v>
      </c>
      <c r="I15" s="17">
        <v>91.164658634538199</v>
      </c>
      <c r="J15" s="17">
        <v>12.7962085308057</v>
      </c>
      <c r="K15" s="17">
        <v>87.2037914691943</v>
      </c>
      <c r="L15" s="17">
        <v>12.3595505617978</v>
      </c>
      <c r="M15" s="17">
        <v>87.640449438202296</v>
      </c>
      <c r="N15" s="17">
        <v>15.454545454545499</v>
      </c>
      <c r="O15" s="17">
        <v>84.545454545454504</v>
      </c>
      <c r="P15" s="17">
        <v>13.3333333333333</v>
      </c>
      <c r="Q15" s="17">
        <v>86.6666666666667</v>
      </c>
      <c r="R15" s="17">
        <v>12</v>
      </c>
      <c r="S15" s="17">
        <v>88</v>
      </c>
    </row>
    <row r="16" spans="1:19" x14ac:dyDescent="0.2">
      <c r="A16" s="22" t="s">
        <v>55</v>
      </c>
      <c r="B16" s="17">
        <v>38.461538461538503</v>
      </c>
      <c r="C16" s="17">
        <v>61.538461538461497</v>
      </c>
      <c r="D16" s="17">
        <v>27.7777777777778</v>
      </c>
      <c r="E16" s="17">
        <v>72.2222222222222</v>
      </c>
      <c r="F16" s="17">
        <v>66.6666666666667</v>
      </c>
      <c r="G16" s="17">
        <v>33.3333333333333</v>
      </c>
      <c r="H16" s="17">
        <v>41.6666666666667</v>
      </c>
      <c r="I16" s="17">
        <v>58.3333333333333</v>
      </c>
      <c r="J16" s="17">
        <v>47.058823529411796</v>
      </c>
      <c r="K16" s="17">
        <v>52.941176470588204</v>
      </c>
      <c r="L16" s="17">
        <v>0</v>
      </c>
      <c r="M16" s="17">
        <v>100</v>
      </c>
      <c r="N16" s="17">
        <v>100</v>
      </c>
      <c r="O16" s="17">
        <v>0</v>
      </c>
      <c r="P16" s="17">
        <v>50</v>
      </c>
      <c r="Q16" s="17">
        <v>50</v>
      </c>
      <c r="R16" s="17">
        <v>50</v>
      </c>
      <c r="S16" s="17">
        <v>50</v>
      </c>
    </row>
    <row r="17" spans="1:19" x14ac:dyDescent="0.2">
      <c r="A17" s="21" t="s">
        <v>65</v>
      </c>
      <c r="B17" s="25">
        <v>5.6716417910447801</v>
      </c>
      <c r="C17" s="25">
        <v>94.328358208955194</v>
      </c>
      <c r="D17" s="25">
        <v>4.8314606741572996</v>
      </c>
      <c r="E17" s="25">
        <v>95.168539325842701</v>
      </c>
      <c r="F17" s="25">
        <v>5.5818353831598904</v>
      </c>
      <c r="G17" s="25">
        <v>94.418164616840102</v>
      </c>
      <c r="H17" s="25">
        <v>4.8715677590788298</v>
      </c>
      <c r="I17" s="25">
        <v>95.1284322409212</v>
      </c>
      <c r="J17" s="25">
        <v>4.8034934497816604</v>
      </c>
      <c r="K17" s="25">
        <v>95.196506550218302</v>
      </c>
      <c r="L17" s="25">
        <v>3.4080717488789198</v>
      </c>
      <c r="M17" s="25">
        <v>96.591928251121104</v>
      </c>
      <c r="N17" s="25">
        <v>3.8461538461538498</v>
      </c>
      <c r="O17" s="25">
        <v>96.153846153846203</v>
      </c>
      <c r="P17" s="25">
        <v>4.0650406504065</v>
      </c>
      <c r="Q17" s="25">
        <v>95.934959349593498</v>
      </c>
      <c r="R17" s="25">
        <v>4.0716612377850199</v>
      </c>
      <c r="S17" s="25">
        <v>95.928338762215006</v>
      </c>
    </row>
    <row r="18" spans="1:19" x14ac:dyDescent="0.2">
      <c r="A18" s="22" t="s">
        <v>52</v>
      </c>
      <c r="B18" s="17">
        <v>6.5126050420168102</v>
      </c>
      <c r="C18" s="17">
        <v>93.487394957983199</v>
      </c>
      <c r="D18" s="17">
        <v>5.9541984732824398</v>
      </c>
      <c r="E18" s="17">
        <v>94.045801526717597</v>
      </c>
      <c r="F18" s="17">
        <v>6.6167290886392003</v>
      </c>
      <c r="G18" s="17">
        <v>93.383270911360796</v>
      </c>
      <c r="H18" s="17">
        <v>6.0989643268124301</v>
      </c>
      <c r="I18" s="17">
        <v>93.901035673187593</v>
      </c>
      <c r="J18" s="17">
        <v>5.5616139585605202</v>
      </c>
      <c r="K18" s="17">
        <v>94.4383860414395</v>
      </c>
      <c r="L18" s="17">
        <v>3.8461538461538498</v>
      </c>
      <c r="M18" s="17">
        <v>96.153846153846203</v>
      </c>
      <c r="N18" s="17">
        <v>4.5045045045045002</v>
      </c>
      <c r="O18" s="17">
        <v>95.495495495495504</v>
      </c>
      <c r="P18" s="17">
        <v>4.2534722222222197</v>
      </c>
      <c r="Q18" s="17">
        <v>95.7465277777778</v>
      </c>
      <c r="R18" s="17">
        <v>4.2074363992172197</v>
      </c>
      <c r="S18" s="17">
        <v>95.792563600782799</v>
      </c>
    </row>
    <row r="19" spans="1:19" x14ac:dyDescent="0.2">
      <c r="A19" s="22" t="s">
        <v>54</v>
      </c>
      <c r="B19" s="17">
        <v>3.8674033149171301</v>
      </c>
      <c r="C19" s="17">
        <v>96.132596685082902</v>
      </c>
      <c r="D19" s="17">
        <v>0.92592592592592604</v>
      </c>
      <c r="E19" s="17">
        <v>99.074074074074105</v>
      </c>
      <c r="F19" s="17">
        <v>1.6460905349794199</v>
      </c>
      <c r="G19" s="17">
        <v>98.353909465020607</v>
      </c>
      <c r="H19" s="17">
        <v>0.80645161290322598</v>
      </c>
      <c r="I19" s="17">
        <v>99.193548387096797</v>
      </c>
      <c r="J19" s="17">
        <v>1.8957345971563999</v>
      </c>
      <c r="K19" s="17">
        <v>98.104265402843595</v>
      </c>
      <c r="L19" s="17">
        <v>1.1299435028248599</v>
      </c>
      <c r="M19" s="17">
        <v>98.870056497175099</v>
      </c>
      <c r="N19" s="17">
        <v>0.91324200913242004</v>
      </c>
      <c r="O19" s="17">
        <v>99.086757990867596</v>
      </c>
      <c r="P19" s="17">
        <v>3.0769230769230802</v>
      </c>
      <c r="Q19" s="17">
        <v>96.923076923076906</v>
      </c>
      <c r="R19" s="17">
        <v>3.5</v>
      </c>
      <c r="S19" s="17">
        <v>96.5</v>
      </c>
    </row>
    <row r="20" spans="1:19" x14ac:dyDescent="0.2">
      <c r="A20" s="22" t="s">
        <v>55</v>
      </c>
      <c r="B20" s="17">
        <v>0</v>
      </c>
      <c r="C20" s="17">
        <v>100</v>
      </c>
      <c r="D20" s="17">
        <v>10.526315789473699</v>
      </c>
      <c r="E20" s="17">
        <v>89.473684210526301</v>
      </c>
      <c r="F20" s="17">
        <v>15.384615384615399</v>
      </c>
      <c r="G20" s="17">
        <v>84.615384615384599</v>
      </c>
      <c r="H20" s="17">
        <v>0</v>
      </c>
      <c r="I20" s="17">
        <v>100</v>
      </c>
      <c r="J20" s="17">
        <v>0</v>
      </c>
      <c r="K20" s="17">
        <v>100</v>
      </c>
      <c r="L20" s="17">
        <v>0</v>
      </c>
      <c r="M20" s="17">
        <v>100</v>
      </c>
      <c r="N20" s="17">
        <v>0</v>
      </c>
      <c r="O20" s="17">
        <v>100</v>
      </c>
      <c r="P20" s="17">
        <v>0</v>
      </c>
      <c r="Q20" s="17">
        <v>100</v>
      </c>
      <c r="R20" s="17">
        <v>0</v>
      </c>
      <c r="S20" s="17">
        <v>100</v>
      </c>
    </row>
    <row r="21" spans="1:19" x14ac:dyDescent="0.2">
      <c r="A21" s="21" t="s">
        <v>66</v>
      </c>
      <c r="B21" s="25">
        <v>26.417910447761201</v>
      </c>
      <c r="C21" s="25">
        <v>73.582089552238799</v>
      </c>
      <c r="D21" s="25">
        <v>27.7840269966254</v>
      </c>
      <c r="E21" s="25">
        <v>72.2159730033746</v>
      </c>
      <c r="F21" s="25">
        <v>23.768939393939402</v>
      </c>
      <c r="G21" s="25">
        <v>76.231060606060595</v>
      </c>
      <c r="H21" s="25">
        <v>24.180690876882199</v>
      </c>
      <c r="I21" s="25">
        <v>75.819309123117804</v>
      </c>
      <c r="J21" s="25">
        <v>27.161572052401699</v>
      </c>
      <c r="K21" s="25">
        <v>72.838427947598205</v>
      </c>
      <c r="L21" s="25">
        <v>28.533094812164599</v>
      </c>
      <c r="M21" s="25">
        <v>71.466905187835394</v>
      </c>
      <c r="N21" s="25">
        <v>25.2657399836468</v>
      </c>
      <c r="O21" s="25">
        <v>74.734260016353204</v>
      </c>
      <c r="P21" s="25">
        <v>28.803545051698698</v>
      </c>
      <c r="Q21" s="25">
        <v>71.196454948301295</v>
      </c>
      <c r="R21" s="25">
        <v>28.745928338762202</v>
      </c>
      <c r="S21" s="25">
        <v>71.254071661237802</v>
      </c>
    </row>
    <row r="22" spans="1:19" x14ac:dyDescent="0.2">
      <c r="A22" s="22" t="s">
        <v>52</v>
      </c>
      <c r="B22" s="17">
        <v>29.2016806722689</v>
      </c>
      <c r="C22" s="17">
        <v>70.798319327731093</v>
      </c>
      <c r="D22" s="17">
        <v>31.908396946564899</v>
      </c>
      <c r="E22" s="17">
        <v>68.091603053435094</v>
      </c>
      <c r="F22" s="17">
        <v>27.5905118601748</v>
      </c>
      <c r="G22" s="17">
        <v>72.4094881398252</v>
      </c>
      <c r="H22" s="17">
        <v>27.9631760644419</v>
      </c>
      <c r="I22" s="17">
        <v>72.036823935558104</v>
      </c>
      <c r="J22" s="17">
        <v>30.316248636859299</v>
      </c>
      <c r="K22" s="17">
        <v>69.683751363140701</v>
      </c>
      <c r="L22" s="17">
        <v>32.051282051282101</v>
      </c>
      <c r="M22" s="17">
        <v>67.948717948717999</v>
      </c>
      <c r="N22" s="17">
        <v>29.129129129129101</v>
      </c>
      <c r="O22" s="17">
        <v>70.870870870870903</v>
      </c>
      <c r="P22" s="17">
        <v>31.25</v>
      </c>
      <c r="Q22" s="17">
        <v>68.75</v>
      </c>
      <c r="R22" s="17">
        <v>31.800391389432502</v>
      </c>
      <c r="S22" s="17">
        <v>68.199608610567495</v>
      </c>
    </row>
    <row r="23" spans="1:19" x14ac:dyDescent="0.2">
      <c r="A23" s="22" t="s">
        <v>54</v>
      </c>
      <c r="B23" s="17">
        <v>18.7845303867403</v>
      </c>
      <c r="C23" s="17">
        <v>81.2154696132597</v>
      </c>
      <c r="D23" s="17">
        <v>14.351851851851899</v>
      </c>
      <c r="E23" s="17">
        <v>85.648148148148195</v>
      </c>
      <c r="F23" s="17">
        <v>10.2880658436214</v>
      </c>
      <c r="G23" s="17">
        <v>89.711934156378604</v>
      </c>
      <c r="H23" s="17">
        <v>11.2449799196787</v>
      </c>
      <c r="I23" s="17">
        <v>88.755020080321302</v>
      </c>
      <c r="J23" s="17">
        <v>11.848341232227501</v>
      </c>
      <c r="K23" s="17">
        <v>88.151658767772503</v>
      </c>
      <c r="L23" s="17">
        <v>9.5505617977528097</v>
      </c>
      <c r="M23" s="17">
        <v>90.449438202247194</v>
      </c>
      <c r="N23" s="17">
        <v>8.1818181818181799</v>
      </c>
      <c r="O23" s="17">
        <v>91.818181818181799</v>
      </c>
      <c r="P23" s="17">
        <v>12.8205128205128</v>
      </c>
      <c r="Q23" s="17">
        <v>87.179487179487197</v>
      </c>
      <c r="R23" s="17">
        <v>13</v>
      </c>
      <c r="S23" s="17">
        <v>87</v>
      </c>
    </row>
    <row r="24" spans="1:19" x14ac:dyDescent="0.2">
      <c r="A24" s="22" t="s">
        <v>55</v>
      </c>
      <c r="B24" s="17">
        <v>30.769230769230798</v>
      </c>
      <c r="C24" s="17">
        <v>69.230769230769198</v>
      </c>
      <c r="D24" s="17">
        <v>38.8888888888889</v>
      </c>
      <c r="E24" s="17">
        <v>61.1111111111111</v>
      </c>
      <c r="F24" s="17">
        <v>41.6666666666667</v>
      </c>
      <c r="G24" s="17">
        <v>58.3333333333333</v>
      </c>
      <c r="H24" s="17">
        <v>18.181818181818201</v>
      </c>
      <c r="I24" s="17">
        <v>81.818181818181799</v>
      </c>
      <c r="J24" s="17">
        <v>47.058823529411796</v>
      </c>
      <c r="K24" s="17">
        <v>52.941176470588204</v>
      </c>
      <c r="L24" s="17">
        <v>50</v>
      </c>
      <c r="M24" s="17">
        <v>50</v>
      </c>
      <c r="N24" s="17">
        <v>0</v>
      </c>
      <c r="O24" s="17">
        <v>100</v>
      </c>
      <c r="P24" s="17">
        <v>71.428571428571402</v>
      </c>
      <c r="Q24" s="17">
        <v>28.571428571428601</v>
      </c>
      <c r="R24" s="17">
        <v>33.3333333333333</v>
      </c>
      <c r="S24" s="17">
        <v>66.6666666666667</v>
      </c>
    </row>
    <row r="25" spans="1:19" x14ac:dyDescent="0.2">
      <c r="A25" s="21" t="s">
        <v>67</v>
      </c>
      <c r="B25" s="25">
        <v>3.42771982116244</v>
      </c>
      <c r="C25" s="25">
        <v>96.572280178837602</v>
      </c>
      <c r="D25" s="25">
        <v>3.1496062992125999</v>
      </c>
      <c r="E25" s="25">
        <v>96.850393700787393</v>
      </c>
      <c r="F25" s="25">
        <v>3.9772727272727302</v>
      </c>
      <c r="G25" s="25">
        <v>96.022727272727295</v>
      </c>
      <c r="H25" s="25">
        <v>4.8629531388152101</v>
      </c>
      <c r="I25" s="25">
        <v>95.1370468611848</v>
      </c>
      <c r="J25" s="25">
        <v>6.5502183406113499</v>
      </c>
      <c r="K25" s="25">
        <v>93.449781659388606</v>
      </c>
      <c r="L25" s="25">
        <v>6.8996415770609296</v>
      </c>
      <c r="M25" s="25">
        <v>93.100358422939095</v>
      </c>
      <c r="N25" s="25">
        <v>6.30114566284779</v>
      </c>
      <c r="O25" s="25">
        <v>93.698854337152198</v>
      </c>
      <c r="P25" s="25">
        <v>6.7257945306725802</v>
      </c>
      <c r="Q25" s="25">
        <v>93.274205469327399</v>
      </c>
      <c r="R25" s="25">
        <v>7.81122864117168</v>
      </c>
      <c r="S25" s="25">
        <v>92.188771358828305</v>
      </c>
    </row>
    <row r="26" spans="1:19" x14ac:dyDescent="0.2">
      <c r="A26" s="22" t="s">
        <v>52</v>
      </c>
      <c r="B26" s="17">
        <v>3.99159663865546</v>
      </c>
      <c r="C26" s="17">
        <v>96.008403361344506</v>
      </c>
      <c r="D26" s="17">
        <v>3.5114503816793898</v>
      </c>
      <c r="E26" s="17">
        <v>96.488549618320604</v>
      </c>
      <c r="F26" s="17">
        <v>4.3695380774032504</v>
      </c>
      <c r="G26" s="17">
        <v>95.630461922596794</v>
      </c>
      <c r="H26" s="17">
        <v>5.8688147295742201</v>
      </c>
      <c r="I26" s="17">
        <v>94.131185270425803</v>
      </c>
      <c r="J26" s="17">
        <v>7.9607415485278104</v>
      </c>
      <c r="K26" s="17">
        <v>92.039258451472193</v>
      </c>
      <c r="L26" s="17">
        <v>7.6923076923076898</v>
      </c>
      <c r="M26" s="17">
        <v>92.307692307692307</v>
      </c>
      <c r="N26" s="17">
        <v>7.5075075075075102</v>
      </c>
      <c r="O26" s="17">
        <v>92.492492492492502</v>
      </c>
      <c r="P26" s="17">
        <v>7.7256944444444402</v>
      </c>
      <c r="Q26" s="17">
        <v>92.2743055555556</v>
      </c>
      <c r="R26" s="17">
        <v>8.7084148727984303</v>
      </c>
      <c r="S26" s="17">
        <v>91.2915851272016</v>
      </c>
    </row>
    <row r="27" spans="1:19" x14ac:dyDescent="0.2">
      <c r="A27" s="22" t="s">
        <v>54</v>
      </c>
      <c r="B27" s="17">
        <v>1.0989010989011001</v>
      </c>
      <c r="C27" s="17">
        <v>98.901098901098905</v>
      </c>
      <c r="D27" s="17">
        <v>2.31481481481481</v>
      </c>
      <c r="E27" s="17">
        <v>97.685185185185205</v>
      </c>
      <c r="F27" s="17">
        <v>2.0576131687242798</v>
      </c>
      <c r="G27" s="17">
        <v>97.942386831275698</v>
      </c>
      <c r="H27" s="17">
        <v>0.80321285140562204</v>
      </c>
      <c r="I27" s="17">
        <v>99.196787148594396</v>
      </c>
      <c r="J27" s="17">
        <v>0.94786729857819896</v>
      </c>
      <c r="K27" s="17">
        <v>99.052132701421797</v>
      </c>
      <c r="L27" s="17">
        <v>2.80898876404494</v>
      </c>
      <c r="M27" s="17">
        <v>97.191011235955102</v>
      </c>
      <c r="N27" s="17">
        <v>0.91324200913242004</v>
      </c>
      <c r="O27" s="17">
        <v>99.086757990867596</v>
      </c>
      <c r="P27" s="17">
        <v>1.02564102564103</v>
      </c>
      <c r="Q27" s="17">
        <v>98.974358974359006</v>
      </c>
      <c r="R27" s="17">
        <v>2.5</v>
      </c>
      <c r="S27" s="17">
        <v>97.5</v>
      </c>
    </row>
    <row r="28" spans="1:19" x14ac:dyDescent="0.2">
      <c r="A28" s="23" t="s">
        <v>55</v>
      </c>
      <c r="B28" s="19">
        <v>15.384615384615399</v>
      </c>
      <c r="C28" s="19">
        <v>84.615384615384599</v>
      </c>
      <c r="D28" s="19">
        <v>0</v>
      </c>
      <c r="E28" s="19">
        <v>100</v>
      </c>
      <c r="F28" s="19">
        <v>16.6666666666667</v>
      </c>
      <c r="G28" s="19">
        <v>83.3333333333333</v>
      </c>
      <c r="H28" s="19">
        <v>15.384615384615399</v>
      </c>
      <c r="I28" s="19">
        <v>84.615384615384599</v>
      </c>
      <c r="J28" s="19">
        <v>0</v>
      </c>
      <c r="K28" s="19">
        <v>100</v>
      </c>
      <c r="L28" s="19">
        <v>0</v>
      </c>
      <c r="M28" s="19">
        <v>100</v>
      </c>
      <c r="N28" s="19">
        <v>0</v>
      </c>
      <c r="O28" s="19">
        <v>100</v>
      </c>
      <c r="P28" s="19">
        <v>0</v>
      </c>
      <c r="Q28" s="19">
        <v>100</v>
      </c>
      <c r="R28" s="19">
        <v>28.571428571428601</v>
      </c>
      <c r="S28" s="19">
        <v>71.428571428571402</v>
      </c>
    </row>
    <row r="29" spans="1:19" x14ac:dyDescent="0.2">
      <c r="A29" s="9" t="s">
        <v>18</v>
      </c>
    </row>
    <row r="30" spans="1:19" x14ac:dyDescent="0.2">
      <c r="A30" s="21" t="s">
        <v>63</v>
      </c>
      <c r="B30" s="25">
        <v>61.946158160403797</v>
      </c>
      <c r="C30" s="25">
        <v>38.053841839596203</v>
      </c>
      <c r="D30" s="25">
        <v>61.0100577787289</v>
      </c>
      <c r="E30" s="25">
        <v>38.9899422212711</v>
      </c>
      <c r="F30" s="25">
        <v>62.582897033158801</v>
      </c>
      <c r="G30" s="25">
        <v>37.417102966841199</v>
      </c>
      <c r="H30" s="25">
        <v>65.684602263916901</v>
      </c>
      <c r="I30" s="25">
        <v>34.315397736083099</v>
      </c>
      <c r="J30" s="25">
        <v>68.646496815286596</v>
      </c>
      <c r="K30" s="25">
        <v>31.3535031847134</v>
      </c>
      <c r="L30" s="25">
        <v>69.880155093408504</v>
      </c>
      <c r="M30" s="25">
        <v>30.119844906591499</v>
      </c>
      <c r="N30" s="25">
        <v>70.590163934426201</v>
      </c>
      <c r="O30" s="25">
        <v>29.409836065573799</v>
      </c>
      <c r="P30" s="25">
        <v>71.222256004864704</v>
      </c>
      <c r="Q30" s="25">
        <v>28.7777439951353</v>
      </c>
      <c r="R30" s="25">
        <v>71.268457569827405</v>
      </c>
      <c r="S30" s="25">
        <v>28.731542430172599</v>
      </c>
    </row>
    <row r="31" spans="1:19" x14ac:dyDescent="0.2">
      <c r="A31" s="22" t="s">
        <v>52</v>
      </c>
      <c r="B31" s="17">
        <v>74.864526886202597</v>
      </c>
      <c r="C31" s="17">
        <v>25.135473113797399</v>
      </c>
      <c r="D31" s="17">
        <v>74.068370803818894</v>
      </c>
      <c r="E31" s="17">
        <v>25.931629196181099</v>
      </c>
      <c r="F31" s="17">
        <v>74.853801169590596</v>
      </c>
      <c r="G31" s="17">
        <v>25.1461988304094</v>
      </c>
      <c r="H31" s="17">
        <v>76.841226789067406</v>
      </c>
      <c r="I31" s="17">
        <v>23.158773210932601</v>
      </c>
      <c r="J31" s="17">
        <v>79.452054794520507</v>
      </c>
      <c r="K31" s="17">
        <v>20.5479452054795</v>
      </c>
      <c r="L31" s="17">
        <v>80.937359170797606</v>
      </c>
      <c r="M31" s="17">
        <v>19.062640829202302</v>
      </c>
      <c r="N31" s="17">
        <v>80.9927611168563</v>
      </c>
      <c r="O31" s="17">
        <v>19.0072388831437</v>
      </c>
      <c r="P31" s="17">
        <v>80.974124809741198</v>
      </c>
      <c r="Q31" s="17">
        <v>19.025875190258802</v>
      </c>
      <c r="R31" s="17">
        <v>80.6086183918259</v>
      </c>
      <c r="S31" s="17">
        <v>19.3913816081741</v>
      </c>
    </row>
    <row r="32" spans="1:19" x14ac:dyDescent="0.2">
      <c r="A32" s="22" t="s">
        <v>54</v>
      </c>
      <c r="B32" s="17">
        <v>34.325744308231201</v>
      </c>
      <c r="C32" s="17">
        <v>65.674255691768806</v>
      </c>
      <c r="D32" s="17">
        <v>29.796511627907002</v>
      </c>
      <c r="E32" s="17">
        <v>70.203488372093005</v>
      </c>
      <c r="F32" s="17">
        <v>30.2740599107712</v>
      </c>
      <c r="G32" s="17">
        <v>69.7259400892288</v>
      </c>
      <c r="H32" s="17">
        <v>32.260101010101003</v>
      </c>
      <c r="I32" s="17">
        <v>67.739898989899004</v>
      </c>
      <c r="J32" s="17">
        <v>31.695156695156701</v>
      </c>
      <c r="K32" s="17">
        <v>68.304843304843303</v>
      </c>
      <c r="L32" s="17">
        <v>29.892650701899299</v>
      </c>
      <c r="M32" s="17">
        <v>70.107349298100701</v>
      </c>
      <c r="N32" s="17">
        <v>29.983792544570498</v>
      </c>
      <c r="O32" s="17">
        <v>70.016207455429495</v>
      </c>
      <c r="P32" s="17">
        <v>31.807602792862699</v>
      </c>
      <c r="Q32" s="17">
        <v>68.192397207137304</v>
      </c>
      <c r="R32" s="17">
        <v>32.839962997224802</v>
      </c>
      <c r="S32" s="17">
        <v>67.160037002775198</v>
      </c>
    </row>
    <row r="33" spans="1:19" x14ac:dyDescent="0.2">
      <c r="A33" s="22" t="s">
        <v>55</v>
      </c>
      <c r="B33" s="17">
        <v>84</v>
      </c>
      <c r="C33" s="17">
        <v>16</v>
      </c>
      <c r="D33" s="17">
        <v>72</v>
      </c>
      <c r="E33" s="17">
        <v>28</v>
      </c>
      <c r="F33" s="17">
        <v>68.421052631578902</v>
      </c>
      <c r="G33" s="17">
        <v>31.578947368421101</v>
      </c>
      <c r="H33" s="17">
        <v>58.3333333333333</v>
      </c>
      <c r="I33" s="17">
        <v>41.6666666666667</v>
      </c>
      <c r="J33" s="17">
        <v>65.517241379310306</v>
      </c>
      <c r="K33" s="17">
        <v>34.482758620689701</v>
      </c>
      <c r="L33" s="17">
        <v>44</v>
      </c>
      <c r="M33" s="17">
        <v>56</v>
      </c>
      <c r="N33" s="17">
        <v>64.516129032258107</v>
      </c>
      <c r="O33" s="17">
        <v>35.4838709677419</v>
      </c>
      <c r="P33" s="17">
        <v>57.575757575757599</v>
      </c>
      <c r="Q33" s="17">
        <v>42.424242424242401</v>
      </c>
      <c r="R33" s="17">
        <v>57.894736842105303</v>
      </c>
      <c r="S33" s="17">
        <v>42.105263157894697</v>
      </c>
    </row>
    <row r="34" spans="1:19" x14ac:dyDescent="0.2">
      <c r="A34" s="21" t="s">
        <v>64</v>
      </c>
      <c r="B34" s="25">
        <v>40.2411665731913</v>
      </c>
      <c r="C34" s="25">
        <v>59.7588334268087</v>
      </c>
      <c r="D34" s="25">
        <v>41.022897496255098</v>
      </c>
      <c r="E34" s="25">
        <v>58.977102503744902</v>
      </c>
      <c r="F34" s="25">
        <v>45.043630017452003</v>
      </c>
      <c r="G34" s="25">
        <v>54.956369982547997</v>
      </c>
      <c r="H34" s="25">
        <v>48.736238176461498</v>
      </c>
      <c r="I34" s="25">
        <v>51.263761823538502</v>
      </c>
      <c r="J34" s="25">
        <v>51.958598726114602</v>
      </c>
      <c r="K34" s="25">
        <v>48.041401273885299</v>
      </c>
      <c r="L34" s="25">
        <v>53.665844201621397</v>
      </c>
      <c r="M34" s="25">
        <v>46.334155798378603</v>
      </c>
      <c r="N34" s="25">
        <v>54.868852459016402</v>
      </c>
      <c r="O34" s="25">
        <v>45.131147540983598</v>
      </c>
      <c r="P34" s="25">
        <v>56.491334752204303</v>
      </c>
      <c r="Q34" s="25">
        <v>43.508665247795697</v>
      </c>
      <c r="R34" s="25">
        <v>56.128802704145201</v>
      </c>
      <c r="S34" s="25">
        <v>43.871197295854799</v>
      </c>
    </row>
    <row r="35" spans="1:19" x14ac:dyDescent="0.2">
      <c r="A35" s="22" t="s">
        <v>52</v>
      </c>
      <c r="B35" s="17">
        <v>55.273030429345603</v>
      </c>
      <c r="C35" s="17">
        <v>44.726969570654397</v>
      </c>
      <c r="D35" s="17">
        <v>55.0354173082846</v>
      </c>
      <c r="E35" s="17">
        <v>44.9645826917154</v>
      </c>
      <c r="F35" s="17">
        <v>59.259259259259302</v>
      </c>
      <c r="G35" s="17">
        <v>40.740740740740698</v>
      </c>
      <c r="H35" s="17">
        <v>61.735864802837497</v>
      </c>
      <c r="I35" s="17">
        <v>38.264135197162503</v>
      </c>
      <c r="J35" s="17">
        <v>64.113740141137399</v>
      </c>
      <c r="K35" s="17">
        <v>35.886259858862601</v>
      </c>
      <c r="L35" s="17">
        <v>65.637674628210902</v>
      </c>
      <c r="M35" s="17">
        <v>34.362325371789098</v>
      </c>
      <c r="N35" s="17">
        <v>66.432264736297796</v>
      </c>
      <c r="O35" s="17">
        <v>33.567735263702197</v>
      </c>
      <c r="P35" s="17">
        <v>67.275494672754903</v>
      </c>
      <c r="Q35" s="17">
        <v>32.724505327245097</v>
      </c>
      <c r="R35" s="17">
        <v>66.903598400710806</v>
      </c>
      <c r="S35" s="17">
        <v>33.096401599289202</v>
      </c>
    </row>
    <row r="36" spans="1:19" x14ac:dyDescent="0.2">
      <c r="A36" s="22" t="s">
        <v>54</v>
      </c>
      <c r="B36" s="17">
        <v>8.1436077057793295</v>
      </c>
      <c r="C36" s="17">
        <v>91.856392294220697</v>
      </c>
      <c r="D36" s="17">
        <v>7.7034883720930196</v>
      </c>
      <c r="E36" s="17">
        <v>92.296511627906995</v>
      </c>
      <c r="F36" s="17">
        <v>7.7756532823454396</v>
      </c>
      <c r="G36" s="17">
        <v>92.224346717654598</v>
      </c>
      <c r="H36" s="17">
        <v>9.4065656565656592</v>
      </c>
      <c r="I36" s="17">
        <v>90.593434343434296</v>
      </c>
      <c r="J36" s="17">
        <v>10.2564102564103</v>
      </c>
      <c r="K36" s="17">
        <v>89.743589743589794</v>
      </c>
      <c r="L36" s="17">
        <v>10.074318744838999</v>
      </c>
      <c r="M36" s="17">
        <v>89.925681255160995</v>
      </c>
      <c r="N36" s="17">
        <v>9.8055105348460305</v>
      </c>
      <c r="O36" s="17">
        <v>90.194489465154007</v>
      </c>
      <c r="P36" s="17">
        <v>12.723041117145099</v>
      </c>
      <c r="Q36" s="17">
        <v>87.276958882854899</v>
      </c>
      <c r="R36" s="17">
        <v>11.9333950046253</v>
      </c>
      <c r="S36" s="17">
        <v>88.066604995374604</v>
      </c>
    </row>
    <row r="37" spans="1:19" x14ac:dyDescent="0.2">
      <c r="A37" s="22" t="s">
        <v>55</v>
      </c>
      <c r="B37" s="17">
        <v>64</v>
      </c>
      <c r="C37" s="17">
        <v>36</v>
      </c>
      <c r="D37" s="17">
        <v>48</v>
      </c>
      <c r="E37" s="17">
        <v>52</v>
      </c>
      <c r="F37" s="17">
        <v>47.368421052631597</v>
      </c>
      <c r="G37" s="17">
        <v>52.631578947368403</v>
      </c>
      <c r="H37" s="17">
        <v>48.6111111111111</v>
      </c>
      <c r="I37" s="17">
        <v>51.3888888888889</v>
      </c>
      <c r="J37" s="17">
        <v>51.724137931034498</v>
      </c>
      <c r="K37" s="17">
        <v>48.275862068965502</v>
      </c>
      <c r="L37" s="17">
        <v>40</v>
      </c>
      <c r="M37" s="17">
        <v>60</v>
      </c>
      <c r="N37" s="17">
        <v>45.161290322580598</v>
      </c>
      <c r="O37" s="17">
        <v>54.838709677419402</v>
      </c>
      <c r="P37" s="17">
        <v>48.484848484848499</v>
      </c>
      <c r="Q37" s="17">
        <v>51.515151515151501</v>
      </c>
      <c r="R37" s="17">
        <v>36.842105263157897</v>
      </c>
      <c r="S37" s="17">
        <v>63.157894736842103</v>
      </c>
    </row>
    <row r="38" spans="1:19" x14ac:dyDescent="0.2">
      <c r="A38" s="21" t="s">
        <v>65</v>
      </c>
      <c r="B38" s="25">
        <v>8.6627417998317906</v>
      </c>
      <c r="C38" s="25">
        <v>91.337258200168193</v>
      </c>
      <c r="D38" s="25">
        <v>8.6026107425636607</v>
      </c>
      <c r="E38" s="25">
        <v>91.397389257436302</v>
      </c>
      <c r="F38" s="25">
        <v>9.31937172774869</v>
      </c>
      <c r="G38" s="25">
        <v>90.680628272251298</v>
      </c>
      <c r="H38" s="25">
        <v>8.9612403100775193</v>
      </c>
      <c r="I38" s="25">
        <v>91.0387596899225</v>
      </c>
      <c r="J38" s="25">
        <v>7.4215639433030702</v>
      </c>
      <c r="K38" s="25">
        <v>92.578436056696901</v>
      </c>
      <c r="L38" s="25">
        <v>7.01321585903084</v>
      </c>
      <c r="M38" s="25">
        <v>92.986784140969206</v>
      </c>
      <c r="N38" s="25">
        <v>6.9180327868852496</v>
      </c>
      <c r="O38" s="25">
        <v>93.081967213114794</v>
      </c>
      <c r="P38" s="25">
        <v>6.8257829127394398</v>
      </c>
      <c r="Q38" s="25">
        <v>93.174217087260601</v>
      </c>
      <c r="R38" s="25">
        <v>7.1682675204553501</v>
      </c>
      <c r="S38" s="25">
        <v>92.831732479544698</v>
      </c>
    </row>
    <row r="39" spans="1:19" x14ac:dyDescent="0.2">
      <c r="A39" s="22" t="s">
        <v>52</v>
      </c>
      <c r="B39" s="17">
        <v>11.8382659441434</v>
      </c>
      <c r="C39" s="17">
        <v>88.161734055856599</v>
      </c>
      <c r="D39" s="17">
        <v>11.5491222667077</v>
      </c>
      <c r="E39" s="17">
        <v>88.450877733292302</v>
      </c>
      <c r="F39" s="17">
        <v>11.988304093567301</v>
      </c>
      <c r="G39" s="17">
        <v>88.011695906432706</v>
      </c>
      <c r="H39" s="17">
        <v>11.245566451074501</v>
      </c>
      <c r="I39" s="17">
        <v>88.754433548925505</v>
      </c>
      <c r="J39" s="17">
        <v>8.8625985886259908</v>
      </c>
      <c r="K39" s="17">
        <v>91.137401411374</v>
      </c>
      <c r="L39" s="17">
        <v>8.3596214511041005</v>
      </c>
      <c r="M39" s="17">
        <v>91.640378548895896</v>
      </c>
      <c r="N39" s="17">
        <v>8.2936918304033096</v>
      </c>
      <c r="O39" s="17">
        <v>91.706308169596696</v>
      </c>
      <c r="P39" s="17">
        <v>7.8386605783866097</v>
      </c>
      <c r="Q39" s="17">
        <v>92.161339421613405</v>
      </c>
      <c r="R39" s="17">
        <v>8.1297201243891593</v>
      </c>
      <c r="S39" s="17">
        <v>91.870279875610805</v>
      </c>
    </row>
    <row r="40" spans="1:19" x14ac:dyDescent="0.2">
      <c r="A40" s="22" t="s">
        <v>54</v>
      </c>
      <c r="B40" s="17">
        <v>2.0140105078809101</v>
      </c>
      <c r="C40" s="17">
        <v>97.985989492119103</v>
      </c>
      <c r="D40" s="17">
        <v>1.3808139534883701</v>
      </c>
      <c r="E40" s="17">
        <v>98.619186046511601</v>
      </c>
      <c r="F40" s="17">
        <v>2.3581899298916502</v>
      </c>
      <c r="G40" s="17">
        <v>97.641810070108306</v>
      </c>
      <c r="H40" s="17">
        <v>2.3358585858585901</v>
      </c>
      <c r="I40" s="17">
        <v>97.664141414141397</v>
      </c>
      <c r="J40" s="17">
        <v>2.63532763532764</v>
      </c>
      <c r="K40" s="17">
        <v>97.364672364672401</v>
      </c>
      <c r="L40" s="17">
        <v>2.0644095788604502</v>
      </c>
      <c r="M40" s="17">
        <v>97.935590421139594</v>
      </c>
      <c r="N40" s="17">
        <v>1.70178282009724</v>
      </c>
      <c r="O40" s="17">
        <v>98.298217179902807</v>
      </c>
      <c r="P40" s="17">
        <v>2.7152831652443798</v>
      </c>
      <c r="Q40" s="17">
        <v>97.284716834755599</v>
      </c>
      <c r="R40" s="17">
        <v>3.2377428307123002</v>
      </c>
      <c r="S40" s="17">
        <v>96.762257169287693</v>
      </c>
    </row>
    <row r="41" spans="1:19" x14ac:dyDescent="0.2">
      <c r="A41" s="22" t="s">
        <v>55</v>
      </c>
      <c r="B41" s="17">
        <v>7.6923076923076898</v>
      </c>
      <c r="C41" s="17">
        <v>92.307692307692307</v>
      </c>
      <c r="D41" s="17">
        <v>16</v>
      </c>
      <c r="E41" s="17">
        <v>84</v>
      </c>
      <c r="F41" s="17">
        <v>8.7719298245614006</v>
      </c>
      <c r="G41" s="17">
        <v>91.228070175438603</v>
      </c>
      <c r="H41" s="17">
        <v>2.7397260273972601</v>
      </c>
      <c r="I41" s="17">
        <v>97.260273972602704</v>
      </c>
      <c r="J41" s="17">
        <v>3.5087719298245599</v>
      </c>
      <c r="K41" s="17">
        <v>96.491228070175396</v>
      </c>
      <c r="L41" s="17">
        <v>7.6923076923076898</v>
      </c>
      <c r="M41" s="17">
        <v>92.307692307692307</v>
      </c>
      <c r="N41" s="17">
        <v>0</v>
      </c>
      <c r="O41" s="17">
        <v>100</v>
      </c>
      <c r="P41" s="17">
        <v>6.0606060606060597</v>
      </c>
      <c r="Q41" s="17">
        <v>93.939393939393895</v>
      </c>
      <c r="R41" s="17">
        <v>5.1282051282051304</v>
      </c>
      <c r="S41" s="17">
        <v>94.871794871794904</v>
      </c>
    </row>
    <row r="42" spans="1:19" x14ac:dyDescent="0.2">
      <c r="A42" s="21" t="s">
        <v>66</v>
      </c>
      <c r="B42" s="25">
        <v>10.3196859226024</v>
      </c>
      <c r="C42" s="25">
        <v>89.680314077397696</v>
      </c>
      <c r="D42" s="25">
        <v>8.9644843816859208</v>
      </c>
      <c r="E42" s="25">
        <v>91.035515618314093</v>
      </c>
      <c r="F42" s="25">
        <v>9.7905759162303703</v>
      </c>
      <c r="G42" s="25">
        <v>90.209424083769605</v>
      </c>
      <c r="H42" s="25">
        <v>9.4278182663978907</v>
      </c>
      <c r="I42" s="25">
        <v>90.572181733602093</v>
      </c>
      <c r="J42" s="25">
        <v>10.286624203821701</v>
      </c>
      <c r="K42" s="25">
        <v>89.713375796178298</v>
      </c>
      <c r="L42" s="25">
        <v>10.927035600987001</v>
      </c>
      <c r="M42" s="25">
        <v>89.072964399013003</v>
      </c>
      <c r="N42" s="25">
        <v>10.624692572552901</v>
      </c>
      <c r="O42" s="25">
        <v>89.375307427447098</v>
      </c>
      <c r="P42" s="25">
        <v>11.9489206445728</v>
      </c>
      <c r="Q42" s="25">
        <v>88.051079355427206</v>
      </c>
      <c r="R42" s="25">
        <v>12.3487544483986</v>
      </c>
      <c r="S42" s="25">
        <v>87.651245551601406</v>
      </c>
    </row>
    <row r="43" spans="1:19" x14ac:dyDescent="0.2">
      <c r="A43" s="22" t="s">
        <v>52</v>
      </c>
      <c r="B43" s="17">
        <v>12.9220508545227</v>
      </c>
      <c r="C43" s="17">
        <v>87.077949145477305</v>
      </c>
      <c r="D43" s="17">
        <v>11.210348013551</v>
      </c>
      <c r="E43" s="17">
        <v>88.789651986449002</v>
      </c>
      <c r="F43" s="17">
        <v>11.7202729044834</v>
      </c>
      <c r="G43" s="17">
        <v>88.279727095516606</v>
      </c>
      <c r="H43" s="17">
        <v>10.7865637387857</v>
      </c>
      <c r="I43" s="17">
        <v>89.213436261214298</v>
      </c>
      <c r="J43" s="17">
        <v>12.141967621419701</v>
      </c>
      <c r="K43" s="17">
        <v>87.858032378580305</v>
      </c>
      <c r="L43" s="17">
        <v>12.7760252365931</v>
      </c>
      <c r="M43" s="17">
        <v>87.2239747634069</v>
      </c>
      <c r="N43" s="17">
        <v>12.306101344364</v>
      </c>
      <c r="O43" s="17">
        <v>87.693898655636005</v>
      </c>
      <c r="P43" s="17">
        <v>13.4703196347032</v>
      </c>
      <c r="Q43" s="17">
        <v>86.529680365296798</v>
      </c>
      <c r="R43" s="17">
        <v>14.1270546423812</v>
      </c>
      <c r="S43" s="17">
        <v>85.872945357618804</v>
      </c>
    </row>
    <row r="44" spans="1:19" x14ac:dyDescent="0.2">
      <c r="A44" s="22" t="s">
        <v>54</v>
      </c>
      <c r="B44" s="17">
        <v>4.7285464098073602</v>
      </c>
      <c r="C44" s="17">
        <v>95.271453590192607</v>
      </c>
      <c r="D44" s="17">
        <v>3.8517441860465098</v>
      </c>
      <c r="E44" s="17">
        <v>96.148255813953497</v>
      </c>
      <c r="F44" s="17">
        <v>4.6526449968132599</v>
      </c>
      <c r="G44" s="17">
        <v>95.347355003186706</v>
      </c>
      <c r="H44" s="17">
        <v>4.8611111111111098</v>
      </c>
      <c r="I44" s="17">
        <v>95.1388888888889</v>
      </c>
      <c r="J44" s="17">
        <v>3.7749287749287701</v>
      </c>
      <c r="K44" s="17">
        <v>96.225071225071204</v>
      </c>
      <c r="L44" s="17">
        <v>4.04624277456647</v>
      </c>
      <c r="M44" s="17">
        <v>95.953757225433506</v>
      </c>
      <c r="N44" s="17">
        <v>4.1329011345218802</v>
      </c>
      <c r="O44" s="17">
        <v>95.867098865478098</v>
      </c>
      <c r="P44" s="17">
        <v>5.4305663304887499</v>
      </c>
      <c r="Q44" s="17">
        <v>94.569433669511298</v>
      </c>
      <c r="R44" s="17">
        <v>5.1803885291396901</v>
      </c>
      <c r="S44" s="17">
        <v>94.819611470860295</v>
      </c>
    </row>
    <row r="45" spans="1:19" x14ac:dyDescent="0.2">
      <c r="A45" s="22" t="s">
        <v>55</v>
      </c>
      <c r="B45" s="17">
        <v>16</v>
      </c>
      <c r="C45" s="17">
        <v>84</v>
      </c>
      <c r="D45" s="17">
        <v>3.9215686274509798</v>
      </c>
      <c r="E45" s="17">
        <v>96.078431372549005</v>
      </c>
      <c r="F45" s="17">
        <v>12.280701754386</v>
      </c>
      <c r="G45" s="17">
        <v>87.719298245613999</v>
      </c>
      <c r="H45" s="17">
        <v>19.4444444444444</v>
      </c>
      <c r="I45" s="17">
        <v>80.5555555555556</v>
      </c>
      <c r="J45" s="17">
        <v>13.7931034482759</v>
      </c>
      <c r="K45" s="17">
        <v>86.2068965517241</v>
      </c>
      <c r="L45" s="17">
        <v>16</v>
      </c>
      <c r="M45" s="17">
        <v>84</v>
      </c>
      <c r="N45" s="17">
        <v>6.6666666666666696</v>
      </c>
      <c r="O45" s="17">
        <v>93.3333333333333</v>
      </c>
      <c r="P45" s="17">
        <v>24.2424242424242</v>
      </c>
      <c r="Q45" s="17">
        <v>75.757575757575793</v>
      </c>
      <c r="R45" s="17">
        <v>5.4054054054054097</v>
      </c>
      <c r="S45" s="17">
        <v>94.594594594594597</v>
      </c>
    </row>
    <row r="46" spans="1:19" x14ac:dyDescent="0.2">
      <c r="A46" s="21" t="s">
        <v>67</v>
      </c>
      <c r="B46" s="25">
        <v>5.8889512058328704</v>
      </c>
      <c r="C46" s="25">
        <v>94.111048794167104</v>
      </c>
      <c r="D46" s="25">
        <v>5.4568799486411299</v>
      </c>
      <c r="E46" s="25">
        <v>94.543120051358898</v>
      </c>
      <c r="F46" s="25">
        <v>6.3187292721242798</v>
      </c>
      <c r="G46" s="25">
        <v>93.681270727875699</v>
      </c>
      <c r="H46" s="25">
        <v>6.6987129787563999</v>
      </c>
      <c r="I46" s="25">
        <v>93.301287021243596</v>
      </c>
      <c r="J46" s="25">
        <v>7.4681528662420398</v>
      </c>
      <c r="K46" s="25">
        <v>92.531847133758006</v>
      </c>
      <c r="L46" s="25">
        <v>7.3329807861801504</v>
      </c>
      <c r="M46" s="25">
        <v>92.667019213819799</v>
      </c>
      <c r="N46" s="25">
        <v>7.5901639344262302</v>
      </c>
      <c r="O46" s="25">
        <v>92.409836065573799</v>
      </c>
      <c r="P46" s="25">
        <v>7.2981602554356098</v>
      </c>
      <c r="Q46" s="25">
        <v>92.701839744564396</v>
      </c>
      <c r="R46" s="25">
        <v>7.6676747909624599</v>
      </c>
      <c r="S46" s="25">
        <v>92.332325209037506</v>
      </c>
    </row>
    <row r="47" spans="1:19" x14ac:dyDescent="0.2">
      <c r="A47" s="22" t="s">
        <v>52</v>
      </c>
      <c r="B47" s="17">
        <v>7.7115464776990397</v>
      </c>
      <c r="C47" s="17">
        <v>92.288453522300998</v>
      </c>
      <c r="D47" s="17">
        <v>7.2374499538035098</v>
      </c>
      <c r="E47" s="17">
        <v>92.762550046196495</v>
      </c>
      <c r="F47" s="17">
        <v>8.4307992202729007</v>
      </c>
      <c r="G47" s="17">
        <v>91.569200779727097</v>
      </c>
      <c r="H47" s="17">
        <v>8.2829125808470696</v>
      </c>
      <c r="I47" s="17">
        <v>91.717087419152904</v>
      </c>
      <c r="J47" s="17">
        <v>9.0909090909090899</v>
      </c>
      <c r="K47" s="17">
        <v>90.909090909090907</v>
      </c>
      <c r="L47" s="17">
        <v>8.9680036052275796</v>
      </c>
      <c r="M47" s="17">
        <v>91.031996394772406</v>
      </c>
      <c r="N47" s="17">
        <v>9.0796277145811803</v>
      </c>
      <c r="O47" s="17">
        <v>90.920372285418793</v>
      </c>
      <c r="P47" s="17">
        <v>8.6948249619482496</v>
      </c>
      <c r="Q47" s="17">
        <v>91.3051750380518</v>
      </c>
      <c r="R47" s="17">
        <v>9.2625499777876499</v>
      </c>
      <c r="S47" s="17">
        <v>90.7374500222124</v>
      </c>
    </row>
    <row r="48" spans="1:19" x14ac:dyDescent="0.2">
      <c r="A48" s="22" t="s">
        <v>54</v>
      </c>
      <c r="B48" s="17">
        <v>2.0140105078809101</v>
      </c>
      <c r="C48" s="17">
        <v>97.985989492119103</v>
      </c>
      <c r="D48" s="17">
        <v>1.16279069767442</v>
      </c>
      <c r="E48" s="17">
        <v>98.837209302325604</v>
      </c>
      <c r="F48" s="17">
        <v>0.892288081580625</v>
      </c>
      <c r="G48" s="17">
        <v>99.107711918419398</v>
      </c>
      <c r="H48" s="17">
        <v>1.5782828282828301</v>
      </c>
      <c r="I48" s="17">
        <v>98.421717171717205</v>
      </c>
      <c r="J48" s="17">
        <v>1.70940170940171</v>
      </c>
      <c r="K48" s="17">
        <v>98.290598290598297</v>
      </c>
      <c r="L48" s="17">
        <v>1.3212221304706899</v>
      </c>
      <c r="M48" s="17">
        <v>98.678777869529299</v>
      </c>
      <c r="N48" s="17">
        <v>1.45867098865478</v>
      </c>
      <c r="O48" s="17">
        <v>98.541329011345198</v>
      </c>
      <c r="P48" s="17">
        <v>1.6291698991466299</v>
      </c>
      <c r="Q48" s="17">
        <v>98.370830100853397</v>
      </c>
      <c r="R48" s="17">
        <v>0.92506938020351503</v>
      </c>
      <c r="S48" s="17">
        <v>99.074930619796504</v>
      </c>
    </row>
    <row r="49" spans="1:19" x14ac:dyDescent="0.2">
      <c r="A49" s="23" t="s">
        <v>55</v>
      </c>
      <c r="B49" s="19">
        <v>8</v>
      </c>
      <c r="C49" s="19">
        <v>92</v>
      </c>
      <c r="D49" s="19">
        <v>8</v>
      </c>
      <c r="E49" s="19">
        <v>92</v>
      </c>
      <c r="F49" s="19">
        <v>3.5714285714285698</v>
      </c>
      <c r="G49" s="19">
        <v>96.428571428571402</v>
      </c>
      <c r="H49" s="19">
        <v>13.8888888888889</v>
      </c>
      <c r="I49" s="19">
        <v>86.1111111111111</v>
      </c>
      <c r="J49" s="19">
        <v>12.0689655172414</v>
      </c>
      <c r="K49" s="19">
        <v>87.931034482758605</v>
      </c>
      <c r="L49" s="19">
        <v>8.3333333333333304</v>
      </c>
      <c r="M49" s="19">
        <v>91.6666666666667</v>
      </c>
      <c r="N49" s="19">
        <v>19.354838709677399</v>
      </c>
      <c r="O49" s="19">
        <v>80.645161290322605</v>
      </c>
      <c r="P49" s="19">
        <v>6.25</v>
      </c>
      <c r="Q49" s="19">
        <v>93.75</v>
      </c>
      <c r="R49" s="19">
        <v>10.526315789473699</v>
      </c>
      <c r="S49" s="19">
        <v>89.473684210526301</v>
      </c>
    </row>
    <row r="50" spans="1:19" x14ac:dyDescent="0.2">
      <c r="A50" s="9" t="s">
        <v>19</v>
      </c>
    </row>
    <row r="51" spans="1:19" x14ac:dyDescent="0.2">
      <c r="A51" s="21" t="s">
        <v>63</v>
      </c>
      <c r="B51" s="25">
        <v>86.846639862148194</v>
      </c>
      <c r="C51" s="25">
        <v>13.1533601378518</v>
      </c>
      <c r="D51" s="25">
        <v>86.861313868613095</v>
      </c>
      <c r="E51" s="25">
        <v>13.138686131386899</v>
      </c>
      <c r="F51" s="25">
        <v>86.843247937472896</v>
      </c>
      <c r="G51" s="25">
        <v>13.156752062527101</v>
      </c>
      <c r="H51" s="25">
        <v>88.748984565393997</v>
      </c>
      <c r="I51" s="25">
        <v>11.251015434606</v>
      </c>
      <c r="J51" s="25">
        <v>89.510779436152603</v>
      </c>
      <c r="K51" s="25">
        <v>10.4892205638474</v>
      </c>
      <c r="L51" s="25">
        <v>89.197530864197503</v>
      </c>
      <c r="M51" s="25">
        <v>10.8024691358025</v>
      </c>
      <c r="N51" s="25">
        <v>88.9072164948454</v>
      </c>
      <c r="O51" s="25">
        <v>11.0927835051546</v>
      </c>
      <c r="P51" s="25">
        <v>88.181148748159103</v>
      </c>
      <c r="Q51" s="25">
        <v>11.818851251840901</v>
      </c>
      <c r="R51" s="25">
        <v>89.108494533221204</v>
      </c>
      <c r="S51" s="25">
        <v>10.891505466778799</v>
      </c>
    </row>
    <row r="52" spans="1:19" x14ac:dyDescent="0.2">
      <c r="A52" s="22" t="s">
        <v>52</v>
      </c>
      <c r="B52" s="17">
        <v>91.053391053391096</v>
      </c>
      <c r="C52" s="17">
        <v>8.9466089466089507</v>
      </c>
      <c r="D52" s="17">
        <v>92.034313725490193</v>
      </c>
      <c r="E52" s="17">
        <v>7.9656862745097996</v>
      </c>
      <c r="F52" s="17">
        <v>91.029023746701796</v>
      </c>
      <c r="G52" s="17">
        <v>8.9709762532981507</v>
      </c>
      <c r="H52" s="17">
        <v>92.884431709646606</v>
      </c>
      <c r="I52" s="17">
        <v>7.1155682903533899</v>
      </c>
      <c r="J52" s="17">
        <v>93.656895723209999</v>
      </c>
      <c r="K52" s="17">
        <v>6.3431042767900001</v>
      </c>
      <c r="L52" s="17">
        <v>92.577733199598796</v>
      </c>
      <c r="M52" s="17">
        <v>7.4222668004012</v>
      </c>
      <c r="N52" s="17">
        <v>92.758456407813199</v>
      </c>
      <c r="O52" s="17">
        <v>7.2415435921867601</v>
      </c>
      <c r="P52" s="17">
        <v>91.995022812111202</v>
      </c>
      <c r="Q52" s="17">
        <v>8.0049771878888407</v>
      </c>
      <c r="R52" s="17">
        <v>92.362428842504698</v>
      </c>
      <c r="S52" s="17">
        <v>7.6375711574952598</v>
      </c>
    </row>
    <row r="53" spans="1:19" x14ac:dyDescent="0.2">
      <c r="A53" s="22" t="s">
        <v>54</v>
      </c>
      <c r="B53" s="17">
        <v>68.597560975609795</v>
      </c>
      <c r="C53" s="17">
        <v>31.402439024390201</v>
      </c>
      <c r="D53" s="17">
        <v>65.454545454545496</v>
      </c>
      <c r="E53" s="17">
        <v>34.545454545454497</v>
      </c>
      <c r="F53" s="17">
        <v>66.752577319587601</v>
      </c>
      <c r="G53" s="17">
        <v>33.247422680412399</v>
      </c>
      <c r="H53" s="17">
        <v>63.049853372434001</v>
      </c>
      <c r="I53" s="17">
        <v>36.950146627565999</v>
      </c>
      <c r="J53" s="17">
        <v>60.596026490066201</v>
      </c>
      <c r="K53" s="17">
        <v>39.403973509933799</v>
      </c>
      <c r="L53" s="17">
        <v>64.150943396226396</v>
      </c>
      <c r="M53" s="17">
        <v>35.849056603773597</v>
      </c>
      <c r="N53" s="17">
        <v>63.1410256410256</v>
      </c>
      <c r="O53" s="17">
        <v>36.8589743589744</v>
      </c>
      <c r="P53" s="17">
        <v>57.093425605536297</v>
      </c>
      <c r="Q53" s="17">
        <v>42.906574394463703</v>
      </c>
      <c r="R53" s="17">
        <v>61.290322580645203</v>
      </c>
      <c r="S53" s="17">
        <v>38.709677419354797</v>
      </c>
    </row>
    <row r="54" spans="1:19" x14ac:dyDescent="0.2">
      <c r="A54" s="22" t="s">
        <v>55</v>
      </c>
      <c r="B54" s="17">
        <v>92.592592592592595</v>
      </c>
      <c r="C54" s="17">
        <v>7.4074074074074101</v>
      </c>
      <c r="D54" s="17">
        <v>81.578947368421098</v>
      </c>
      <c r="E54" s="17">
        <v>18.421052631578899</v>
      </c>
      <c r="F54" s="17">
        <v>80</v>
      </c>
      <c r="G54" s="17">
        <v>20</v>
      </c>
      <c r="H54" s="17">
        <v>92.592592592592595</v>
      </c>
      <c r="I54" s="17">
        <v>7.4074074074074101</v>
      </c>
      <c r="J54" s="17">
        <v>93.103448275862107</v>
      </c>
      <c r="K54" s="17">
        <v>6.8965517241379297</v>
      </c>
      <c r="L54" s="17">
        <v>77.7777777777778</v>
      </c>
      <c r="M54" s="17">
        <v>22.2222222222222</v>
      </c>
      <c r="N54" s="17">
        <v>85.714285714285694</v>
      </c>
      <c r="O54" s="17">
        <v>14.285714285714301</v>
      </c>
      <c r="P54" s="17">
        <v>75</v>
      </c>
      <c r="Q54" s="17">
        <v>25</v>
      </c>
      <c r="R54" s="17">
        <v>90.909090909090907</v>
      </c>
      <c r="S54" s="17">
        <v>9.0909090909090899</v>
      </c>
    </row>
    <row r="55" spans="1:19" x14ac:dyDescent="0.2">
      <c r="A55" s="21" t="s">
        <v>64</v>
      </c>
      <c r="B55" s="25">
        <v>51.234922458357303</v>
      </c>
      <c r="C55" s="25">
        <v>48.765077541642697</v>
      </c>
      <c r="D55" s="25">
        <v>51.873479318734802</v>
      </c>
      <c r="E55" s="25">
        <v>48.126520681265198</v>
      </c>
      <c r="F55" s="25">
        <v>54.798089448545397</v>
      </c>
      <c r="G55" s="25">
        <v>45.201910551454603</v>
      </c>
      <c r="H55" s="25">
        <v>58.756603006907802</v>
      </c>
      <c r="I55" s="25">
        <v>41.243396993092198</v>
      </c>
      <c r="J55" s="25">
        <v>60.945273631840799</v>
      </c>
      <c r="K55" s="25">
        <v>39.054726368159201</v>
      </c>
      <c r="L55" s="25">
        <v>61.976179973533299</v>
      </c>
      <c r="M55" s="25">
        <v>38.023820026466701</v>
      </c>
      <c r="N55" s="25">
        <v>61.427392739273898</v>
      </c>
      <c r="O55" s="25">
        <v>38.572607260726102</v>
      </c>
      <c r="P55" s="25">
        <v>62.150220913107503</v>
      </c>
      <c r="Q55" s="25">
        <v>37.849779086892497</v>
      </c>
      <c r="R55" s="25">
        <v>61.185870479394403</v>
      </c>
      <c r="S55" s="25">
        <v>38.814129520605498</v>
      </c>
    </row>
    <row r="56" spans="1:19" x14ac:dyDescent="0.2">
      <c r="A56" s="22" t="s">
        <v>52</v>
      </c>
      <c r="B56" s="17">
        <v>58.441558441558399</v>
      </c>
      <c r="C56" s="17">
        <v>41.558441558441601</v>
      </c>
      <c r="D56" s="17">
        <v>60.539215686274503</v>
      </c>
      <c r="E56" s="17">
        <v>39.460784313725497</v>
      </c>
      <c r="F56" s="17">
        <v>62.902374670184699</v>
      </c>
      <c r="G56" s="17">
        <v>37.097625329815301</v>
      </c>
      <c r="H56" s="17">
        <v>65.4250238777459</v>
      </c>
      <c r="I56" s="17">
        <v>34.5749761222541</v>
      </c>
      <c r="J56" s="17">
        <v>67.179240749639604</v>
      </c>
      <c r="K56" s="17">
        <v>32.820759250360403</v>
      </c>
      <c r="L56" s="17">
        <v>68.304914744232704</v>
      </c>
      <c r="M56" s="17">
        <v>31.6950852557673</v>
      </c>
      <c r="N56" s="17">
        <v>67.698904240114302</v>
      </c>
      <c r="O56" s="17">
        <v>32.301095759885698</v>
      </c>
      <c r="P56" s="17">
        <v>67.814184985483195</v>
      </c>
      <c r="Q56" s="17">
        <v>32.185815014516798</v>
      </c>
      <c r="R56" s="17">
        <v>66.840607210626203</v>
      </c>
      <c r="S56" s="17">
        <v>33.159392789373797</v>
      </c>
    </row>
    <row r="57" spans="1:19" x14ac:dyDescent="0.2">
      <c r="A57" s="22" t="s">
        <v>54</v>
      </c>
      <c r="B57" s="17">
        <v>20.121951219512201</v>
      </c>
      <c r="C57" s="17">
        <v>79.878048780487802</v>
      </c>
      <c r="D57" s="17">
        <v>16.883116883116902</v>
      </c>
      <c r="E57" s="17">
        <v>83.116883116883102</v>
      </c>
      <c r="F57" s="17">
        <v>16.494845360824701</v>
      </c>
      <c r="G57" s="17">
        <v>83.505154639175302</v>
      </c>
      <c r="H57" s="17">
        <v>17.302052785923799</v>
      </c>
      <c r="I57" s="17">
        <v>82.697947214076294</v>
      </c>
      <c r="J57" s="17">
        <v>17.549668874172198</v>
      </c>
      <c r="K57" s="17">
        <v>82.450331125827802</v>
      </c>
      <c r="L57" s="17">
        <v>14.7169811320755</v>
      </c>
      <c r="M57" s="17">
        <v>85.283018867924497</v>
      </c>
      <c r="N57" s="17">
        <v>19.230769230769202</v>
      </c>
      <c r="O57" s="17">
        <v>80.769230769230802</v>
      </c>
      <c r="P57" s="17">
        <v>15.916955017300999</v>
      </c>
      <c r="Q57" s="17">
        <v>84.083044982698993</v>
      </c>
      <c r="R57" s="17">
        <v>12.9032258064516</v>
      </c>
      <c r="S57" s="17">
        <v>87.096774193548399</v>
      </c>
    </row>
    <row r="58" spans="1:19" x14ac:dyDescent="0.2">
      <c r="A58" s="22" t="s">
        <v>55</v>
      </c>
      <c r="B58" s="17">
        <v>59.259259259259302</v>
      </c>
      <c r="C58" s="17">
        <v>40.740740740740698</v>
      </c>
      <c r="D58" s="17">
        <v>34.210526315789501</v>
      </c>
      <c r="E58" s="17">
        <v>65.789473684210506</v>
      </c>
      <c r="F58" s="17">
        <v>30</v>
      </c>
      <c r="G58" s="17">
        <v>70</v>
      </c>
      <c r="H58" s="17">
        <v>65.384615384615401</v>
      </c>
      <c r="I58" s="17">
        <v>34.615384615384599</v>
      </c>
      <c r="J58" s="17">
        <v>65.517241379310306</v>
      </c>
      <c r="K58" s="17">
        <v>34.482758620689701</v>
      </c>
      <c r="L58" s="17">
        <v>50</v>
      </c>
      <c r="M58" s="17">
        <v>50</v>
      </c>
      <c r="N58" s="17">
        <v>61.538461538461497</v>
      </c>
      <c r="O58" s="17">
        <v>38.461538461538503</v>
      </c>
      <c r="P58" s="17">
        <v>43.75</v>
      </c>
      <c r="Q58" s="17">
        <v>56.25</v>
      </c>
      <c r="R58" s="17">
        <v>63.636363636363598</v>
      </c>
      <c r="S58" s="17">
        <v>36.363636363636402</v>
      </c>
    </row>
    <row r="59" spans="1:19" x14ac:dyDescent="0.2">
      <c r="A59" s="21" t="s">
        <v>65</v>
      </c>
      <c r="B59" s="25">
        <v>2.8702640642939201</v>
      </c>
      <c r="C59" s="25">
        <v>97.129735935706094</v>
      </c>
      <c r="D59" s="25">
        <v>3.4046692607003899</v>
      </c>
      <c r="E59" s="25">
        <v>96.595330739299598</v>
      </c>
      <c r="F59" s="25">
        <v>3.99478940512375</v>
      </c>
      <c r="G59" s="25">
        <v>96.005210594876203</v>
      </c>
      <c r="H59" s="25">
        <v>3.9398862713241298</v>
      </c>
      <c r="I59" s="25">
        <v>96.060113728675901</v>
      </c>
      <c r="J59" s="25">
        <v>3.2324906755076701</v>
      </c>
      <c r="K59" s="25">
        <v>96.767509324492295</v>
      </c>
      <c r="L59" s="25">
        <v>2.8646981048920201</v>
      </c>
      <c r="M59" s="25">
        <v>97.135301895108</v>
      </c>
      <c r="N59" s="25">
        <v>2.6402640264026398</v>
      </c>
      <c r="O59" s="25">
        <v>97.359735973597395</v>
      </c>
      <c r="P59" s="25">
        <v>2.6141384388807101</v>
      </c>
      <c r="Q59" s="25">
        <v>97.385861561119299</v>
      </c>
      <c r="R59" s="25">
        <v>2.77427490542245</v>
      </c>
      <c r="S59" s="25">
        <v>97.225725094577598</v>
      </c>
    </row>
    <row r="60" spans="1:19" x14ac:dyDescent="0.2">
      <c r="A60" s="22" t="s">
        <v>52</v>
      </c>
      <c r="B60" s="17">
        <v>2.8138528138528098</v>
      </c>
      <c r="C60" s="17">
        <v>97.186147186147195</v>
      </c>
      <c r="D60" s="17">
        <v>3.6764705882352899</v>
      </c>
      <c r="E60" s="17">
        <v>96.323529411764696</v>
      </c>
      <c r="F60" s="17">
        <v>4.5382585751978901</v>
      </c>
      <c r="G60" s="17">
        <v>95.461741424802099</v>
      </c>
      <c r="H60" s="17">
        <v>4.1547277936962796</v>
      </c>
      <c r="I60" s="17">
        <v>95.845272206303704</v>
      </c>
      <c r="J60" s="17">
        <v>3.31571359923114</v>
      </c>
      <c r="K60" s="17">
        <v>96.684286400768897</v>
      </c>
      <c r="L60" s="17">
        <v>3.0591775325977899</v>
      </c>
      <c r="M60" s="17">
        <v>96.940822467402199</v>
      </c>
      <c r="N60" s="17">
        <v>2.8108623153882801</v>
      </c>
      <c r="O60" s="17">
        <v>97.189137684611694</v>
      </c>
      <c r="P60" s="17">
        <v>2.6959767731231898</v>
      </c>
      <c r="Q60" s="17">
        <v>97.304023226876794</v>
      </c>
      <c r="R60" s="17">
        <v>2.8462998102466801</v>
      </c>
      <c r="S60" s="17">
        <v>97.153700189753295</v>
      </c>
    </row>
    <row r="61" spans="1:19" x14ac:dyDescent="0.2">
      <c r="A61" s="22" t="s">
        <v>54</v>
      </c>
      <c r="B61" s="17">
        <v>2.74390243902439</v>
      </c>
      <c r="C61" s="17">
        <v>97.256097560975604</v>
      </c>
      <c r="D61" s="17">
        <v>2.0779220779220799</v>
      </c>
      <c r="E61" s="17">
        <v>97.922077922077904</v>
      </c>
      <c r="F61" s="17">
        <v>1.5463917525773201</v>
      </c>
      <c r="G61" s="17">
        <v>98.453608247422693</v>
      </c>
      <c r="H61" s="17">
        <v>2.3460410557184801</v>
      </c>
      <c r="I61" s="17">
        <v>97.653958944281499</v>
      </c>
      <c r="J61" s="17">
        <v>2.3178807947019902</v>
      </c>
      <c r="K61" s="17">
        <v>97.682119205297994</v>
      </c>
      <c r="L61" s="17">
        <v>0.75187969924812004</v>
      </c>
      <c r="M61" s="17">
        <v>99.248120300751907</v>
      </c>
      <c r="N61" s="17">
        <v>1.6025641025641</v>
      </c>
      <c r="O61" s="17">
        <v>98.397435897435898</v>
      </c>
      <c r="P61" s="17">
        <v>2.0761245674740501</v>
      </c>
      <c r="Q61" s="17">
        <v>97.923875432525904</v>
      </c>
      <c r="R61" s="17">
        <v>1.61290322580645</v>
      </c>
      <c r="S61" s="17">
        <v>98.387096774193594</v>
      </c>
    </row>
    <row r="62" spans="1:19" x14ac:dyDescent="0.2">
      <c r="A62" s="22" t="s">
        <v>55</v>
      </c>
      <c r="B62" s="17">
        <v>7.1428571428571397</v>
      </c>
      <c r="C62" s="17">
        <v>92.857142857142904</v>
      </c>
      <c r="D62" s="17">
        <v>5.1282051282051304</v>
      </c>
      <c r="E62" s="17">
        <v>94.871794871794904</v>
      </c>
      <c r="F62" s="17">
        <v>0</v>
      </c>
      <c r="G62" s="17">
        <v>100</v>
      </c>
      <c r="H62" s="17">
        <v>7.4074074074074101</v>
      </c>
      <c r="I62" s="17">
        <v>92.592592592592595</v>
      </c>
      <c r="J62" s="17">
        <v>6.6666666666666696</v>
      </c>
      <c r="K62" s="17">
        <v>93.3333333333333</v>
      </c>
      <c r="L62" s="17">
        <v>22.2222222222222</v>
      </c>
      <c r="M62" s="17">
        <v>77.7777777777778</v>
      </c>
      <c r="N62" s="17">
        <v>0</v>
      </c>
      <c r="O62" s="17">
        <v>100</v>
      </c>
      <c r="P62" s="17">
        <v>0</v>
      </c>
      <c r="Q62" s="17">
        <v>100</v>
      </c>
      <c r="R62" s="17">
        <v>8.6956521739130395</v>
      </c>
      <c r="S62" s="17">
        <v>91.304347826086996</v>
      </c>
    </row>
    <row r="63" spans="1:19" x14ac:dyDescent="0.2">
      <c r="A63" s="21" t="s">
        <v>66</v>
      </c>
      <c r="B63" s="25">
        <v>35.956346927053403</v>
      </c>
      <c r="C63" s="25">
        <v>64.043653072946597</v>
      </c>
      <c r="D63" s="25">
        <v>34.355231143552302</v>
      </c>
      <c r="E63" s="25">
        <v>65.644768856447698</v>
      </c>
      <c r="F63" s="25">
        <v>33.782023447676899</v>
      </c>
      <c r="G63" s="25">
        <v>66.217976552323094</v>
      </c>
      <c r="H63" s="25">
        <v>34.660707029662703</v>
      </c>
      <c r="I63" s="25">
        <v>65.339292970337297</v>
      </c>
      <c r="J63" s="25">
        <v>34.121061359867298</v>
      </c>
      <c r="K63" s="25">
        <v>65.878938640132702</v>
      </c>
      <c r="L63" s="25">
        <v>33.804060017652198</v>
      </c>
      <c r="M63" s="25">
        <v>66.195939982347795</v>
      </c>
      <c r="N63" s="25">
        <v>35.148514851485103</v>
      </c>
      <c r="O63" s="25">
        <v>64.851485148514897</v>
      </c>
      <c r="P63" s="25">
        <v>39.064801178203197</v>
      </c>
      <c r="Q63" s="25">
        <v>60.935198821796803</v>
      </c>
      <c r="R63" s="25">
        <v>38.309503784693</v>
      </c>
      <c r="S63" s="25">
        <v>61.690496215307</v>
      </c>
    </row>
    <row r="64" spans="1:19" x14ac:dyDescent="0.2">
      <c r="A64" s="22" t="s">
        <v>52</v>
      </c>
      <c r="B64" s="17">
        <v>39.249639249639301</v>
      </c>
      <c r="C64" s="17">
        <v>60.750360750360798</v>
      </c>
      <c r="D64" s="17">
        <v>37.867647058823501</v>
      </c>
      <c r="E64" s="17">
        <v>62.132352941176499</v>
      </c>
      <c r="F64" s="17">
        <v>36.675461741424797</v>
      </c>
      <c r="G64" s="17">
        <v>63.324538258575203</v>
      </c>
      <c r="H64" s="17">
        <v>37.631327602674297</v>
      </c>
      <c r="I64" s="17">
        <v>62.368672397325703</v>
      </c>
      <c r="J64" s="17">
        <v>37.145603075444498</v>
      </c>
      <c r="K64" s="17">
        <v>62.854396924555502</v>
      </c>
      <c r="L64" s="17">
        <v>35.506519558675997</v>
      </c>
      <c r="M64" s="17">
        <v>64.493480441323996</v>
      </c>
      <c r="N64" s="17">
        <v>38.018103858980503</v>
      </c>
      <c r="O64" s="17">
        <v>61.981896141019497</v>
      </c>
      <c r="P64" s="17">
        <v>41.725425134798797</v>
      </c>
      <c r="Q64" s="17">
        <v>58.274574865201203</v>
      </c>
      <c r="R64" s="17">
        <v>40.559772296015197</v>
      </c>
      <c r="S64" s="17">
        <v>59.440227703984803</v>
      </c>
    </row>
    <row r="65" spans="1:19" x14ac:dyDescent="0.2">
      <c r="A65" s="22" t="s">
        <v>54</v>
      </c>
      <c r="B65" s="17">
        <v>21.341463414634099</v>
      </c>
      <c r="C65" s="17">
        <v>78.658536585365894</v>
      </c>
      <c r="D65" s="17">
        <v>19.480519480519501</v>
      </c>
      <c r="E65" s="17">
        <v>80.519480519480496</v>
      </c>
      <c r="F65" s="17">
        <v>19.845360824742301</v>
      </c>
      <c r="G65" s="17">
        <v>80.154639175257699</v>
      </c>
      <c r="H65" s="17">
        <v>14.3695014662757</v>
      </c>
      <c r="I65" s="17">
        <v>85.630498533724307</v>
      </c>
      <c r="J65" s="17">
        <v>13.9072847682119</v>
      </c>
      <c r="K65" s="17">
        <v>86.092715231788105</v>
      </c>
      <c r="L65" s="17">
        <v>20</v>
      </c>
      <c r="M65" s="17">
        <v>80</v>
      </c>
      <c r="N65" s="17">
        <v>14.7435897435897</v>
      </c>
      <c r="O65" s="17">
        <v>85.256410256410206</v>
      </c>
      <c r="P65" s="17">
        <v>16.955017301038101</v>
      </c>
      <c r="Q65" s="17">
        <v>83.044982698961903</v>
      </c>
      <c r="R65" s="17">
        <v>17.338709677419399</v>
      </c>
      <c r="S65" s="17">
        <v>82.661290322580697</v>
      </c>
    </row>
    <row r="66" spans="1:19" x14ac:dyDescent="0.2">
      <c r="A66" s="22" t="s">
        <v>55</v>
      </c>
      <c r="B66" s="17">
        <v>44.4444444444444</v>
      </c>
      <c r="C66" s="17">
        <v>55.5555555555556</v>
      </c>
      <c r="D66" s="17">
        <v>34.210526315789501</v>
      </c>
      <c r="E66" s="17">
        <v>65.789473684210506</v>
      </c>
      <c r="F66" s="17">
        <v>30</v>
      </c>
      <c r="G66" s="17">
        <v>70</v>
      </c>
      <c r="H66" s="17">
        <v>61.538461538461497</v>
      </c>
      <c r="I66" s="17">
        <v>38.461538461538503</v>
      </c>
      <c r="J66" s="17">
        <v>27.586206896551701</v>
      </c>
      <c r="K66" s="17">
        <v>72.413793103448299</v>
      </c>
      <c r="L66" s="17">
        <v>71.428571428571402</v>
      </c>
      <c r="M66" s="17">
        <v>28.571428571428601</v>
      </c>
      <c r="N66" s="17">
        <v>61.538461538461497</v>
      </c>
      <c r="O66" s="17">
        <v>38.461538461538503</v>
      </c>
      <c r="P66" s="17">
        <v>37.5</v>
      </c>
      <c r="Q66" s="17">
        <v>62.5</v>
      </c>
      <c r="R66" s="17">
        <v>59.090909090909101</v>
      </c>
      <c r="S66" s="17">
        <v>40.909090909090899</v>
      </c>
    </row>
    <row r="67" spans="1:19" x14ac:dyDescent="0.2">
      <c r="A67" s="21" t="s">
        <v>67</v>
      </c>
      <c r="B67" s="25">
        <v>6.08845491097071</v>
      </c>
      <c r="C67" s="25">
        <v>93.911545089029303</v>
      </c>
      <c r="D67" s="25">
        <v>5.5474452554744502</v>
      </c>
      <c r="E67" s="25">
        <v>94.4525547445256</v>
      </c>
      <c r="F67" s="25">
        <v>6.3802083333333304</v>
      </c>
      <c r="G67" s="25">
        <v>93.6197916666667</v>
      </c>
      <c r="H67" s="25">
        <v>6.7045916294189398</v>
      </c>
      <c r="I67" s="25">
        <v>93.2954083705811</v>
      </c>
      <c r="J67" s="25">
        <v>7.3767094902610904</v>
      </c>
      <c r="K67" s="25">
        <v>92.623290509738894</v>
      </c>
      <c r="L67" s="25">
        <v>7.0577856197618001</v>
      </c>
      <c r="M67" s="25">
        <v>92.942214380238198</v>
      </c>
      <c r="N67" s="25">
        <v>7.7557755775577597</v>
      </c>
      <c r="O67" s="25">
        <v>92.244224422442201</v>
      </c>
      <c r="P67" s="25">
        <v>7.2533136966126701</v>
      </c>
      <c r="Q67" s="25">
        <v>92.746686303387307</v>
      </c>
      <c r="R67" s="25">
        <v>6.0975609756097597</v>
      </c>
      <c r="S67" s="25">
        <v>93.902439024390205</v>
      </c>
    </row>
    <row r="68" spans="1:19" x14ac:dyDescent="0.2">
      <c r="A68" s="22" t="s">
        <v>52</v>
      </c>
      <c r="B68" s="17">
        <v>6.5656565656565702</v>
      </c>
      <c r="C68" s="17">
        <v>93.434343434343404</v>
      </c>
      <c r="D68" s="17">
        <v>6.0661764705882399</v>
      </c>
      <c r="E68" s="17">
        <v>93.933823529411796</v>
      </c>
      <c r="F68" s="17">
        <v>7.1767810026385197</v>
      </c>
      <c r="G68" s="17">
        <v>92.823218997361494</v>
      </c>
      <c r="H68" s="17">
        <v>7.5453677172874896</v>
      </c>
      <c r="I68" s="17">
        <v>92.454632282712495</v>
      </c>
      <c r="J68" s="17">
        <v>8.0249879865449305</v>
      </c>
      <c r="K68" s="17">
        <v>91.9750120134551</v>
      </c>
      <c r="L68" s="17">
        <v>7.62286860581745</v>
      </c>
      <c r="M68" s="17">
        <v>92.377131394182499</v>
      </c>
      <c r="N68" s="17">
        <v>8.0514530728918494</v>
      </c>
      <c r="O68" s="17">
        <v>91.948546927108097</v>
      </c>
      <c r="P68" s="17">
        <v>7.8805474906677704</v>
      </c>
      <c r="Q68" s="17">
        <v>92.119452509332206</v>
      </c>
      <c r="R68" s="17">
        <v>6.6413662239089204</v>
      </c>
      <c r="S68" s="17">
        <v>93.358633776091096</v>
      </c>
    </row>
    <row r="69" spans="1:19" x14ac:dyDescent="0.2">
      <c r="A69" s="22" t="s">
        <v>54</v>
      </c>
      <c r="B69" s="17">
        <v>2.74390243902439</v>
      </c>
      <c r="C69" s="17">
        <v>97.256097560975604</v>
      </c>
      <c r="D69" s="17">
        <v>2.8571428571428599</v>
      </c>
      <c r="E69" s="17">
        <v>97.142857142857096</v>
      </c>
      <c r="F69" s="17">
        <v>2.31958762886598</v>
      </c>
      <c r="G69" s="17">
        <v>97.680412371133997</v>
      </c>
      <c r="H69" s="17">
        <v>2.0527859237536701</v>
      </c>
      <c r="I69" s="17">
        <v>97.947214076246297</v>
      </c>
      <c r="J69" s="17">
        <v>2.9801324503311299</v>
      </c>
      <c r="K69" s="17">
        <v>97.019867549668902</v>
      </c>
      <c r="L69" s="17">
        <v>2.2641509433962299</v>
      </c>
      <c r="M69" s="17">
        <v>97.735849056603797</v>
      </c>
      <c r="N69" s="17">
        <v>5.4487179487179498</v>
      </c>
      <c r="O69" s="17">
        <v>94.551282051282001</v>
      </c>
      <c r="P69" s="17">
        <v>1.73010380622837</v>
      </c>
      <c r="Q69" s="17">
        <v>98.269896193771601</v>
      </c>
      <c r="R69" s="17">
        <v>2.0161290322580601</v>
      </c>
      <c r="S69" s="17">
        <v>97.983870967741893</v>
      </c>
    </row>
    <row r="70" spans="1:19" x14ac:dyDescent="0.2">
      <c r="A70" s="23" t="s">
        <v>55</v>
      </c>
      <c r="B70" s="19">
        <v>22.2222222222222</v>
      </c>
      <c r="C70" s="19">
        <v>77.7777777777778</v>
      </c>
      <c r="D70" s="19">
        <v>10.526315789473699</v>
      </c>
      <c r="E70" s="19">
        <v>89.473684210526301</v>
      </c>
      <c r="F70" s="19">
        <v>9.5238095238095202</v>
      </c>
      <c r="G70" s="19">
        <v>90.476190476190496</v>
      </c>
      <c r="H70" s="19">
        <v>0</v>
      </c>
      <c r="I70" s="19">
        <v>100</v>
      </c>
      <c r="J70" s="19">
        <v>6.6666666666666696</v>
      </c>
      <c r="K70" s="19">
        <v>93.3333333333333</v>
      </c>
      <c r="L70" s="19">
        <v>25</v>
      </c>
      <c r="M70" s="19">
        <v>75</v>
      </c>
      <c r="N70" s="19">
        <v>15.384615384615399</v>
      </c>
      <c r="O70" s="19">
        <v>84.615384615384599</v>
      </c>
      <c r="P70" s="19">
        <v>12.5</v>
      </c>
      <c r="Q70" s="19">
        <v>87.5</v>
      </c>
      <c r="R70" s="19">
        <v>0</v>
      </c>
      <c r="S70" s="19">
        <v>100</v>
      </c>
    </row>
    <row r="71" spans="1:19" x14ac:dyDescent="0.2">
      <c r="A71" s="9" t="s">
        <v>20</v>
      </c>
    </row>
    <row r="72" spans="1:19" x14ac:dyDescent="0.2">
      <c r="A72" s="21" t="s">
        <v>63</v>
      </c>
      <c r="B72" s="25">
        <v>67.848773629120402</v>
      </c>
      <c r="C72" s="25">
        <v>32.151226370879499</v>
      </c>
      <c r="D72" s="25">
        <v>67.729760332138099</v>
      </c>
      <c r="E72" s="25">
        <v>32.270239667861901</v>
      </c>
      <c r="F72" s="25">
        <v>68.904806167641794</v>
      </c>
      <c r="G72" s="25">
        <v>31.095193832358198</v>
      </c>
      <c r="H72" s="25">
        <v>71.724506139882493</v>
      </c>
      <c r="I72" s="25">
        <v>28.2754938601175</v>
      </c>
      <c r="J72" s="25">
        <v>71.875901043769105</v>
      </c>
      <c r="K72" s="25">
        <v>28.124098956230899</v>
      </c>
      <c r="L72" s="25">
        <v>73.4790087277824</v>
      </c>
      <c r="M72" s="25">
        <v>26.5209912722176</v>
      </c>
      <c r="N72" s="25">
        <v>73.730684326710801</v>
      </c>
      <c r="O72" s="25">
        <v>26.269315673289199</v>
      </c>
      <c r="P72" s="25">
        <v>74.586260269079602</v>
      </c>
      <c r="Q72" s="25">
        <v>25.413739730920302</v>
      </c>
      <c r="R72" s="25">
        <v>74.607558139534902</v>
      </c>
      <c r="S72" s="25">
        <v>25.392441860465102</v>
      </c>
    </row>
    <row r="73" spans="1:19" x14ac:dyDescent="0.2">
      <c r="A73" s="22" t="s">
        <v>52</v>
      </c>
      <c r="B73" s="17">
        <v>77.069375405230204</v>
      </c>
      <c r="C73" s="17">
        <v>22.9306245947698</v>
      </c>
      <c r="D73" s="17">
        <v>77.220408864456303</v>
      </c>
      <c r="E73" s="17">
        <v>22.779591135543701</v>
      </c>
      <c r="F73" s="17">
        <v>78.082779326613803</v>
      </c>
      <c r="G73" s="17">
        <v>21.917220673386201</v>
      </c>
      <c r="H73" s="17">
        <v>80.666757753791501</v>
      </c>
      <c r="I73" s="17">
        <v>19.333242246208499</v>
      </c>
      <c r="J73" s="17">
        <v>80.836440739928307</v>
      </c>
      <c r="K73" s="17">
        <v>19.1635592600717</v>
      </c>
      <c r="L73" s="17">
        <v>81.992125984251999</v>
      </c>
      <c r="M73" s="17">
        <v>18.007874015748001</v>
      </c>
      <c r="N73" s="17">
        <v>81.658704090773398</v>
      </c>
      <c r="O73" s="17">
        <v>18.341295909226599</v>
      </c>
      <c r="P73" s="17">
        <v>82.158211521926006</v>
      </c>
      <c r="Q73" s="17">
        <v>17.841788478073902</v>
      </c>
      <c r="R73" s="17">
        <v>82.262030207235696</v>
      </c>
      <c r="S73" s="17">
        <v>17.7379697927643</v>
      </c>
    </row>
    <row r="74" spans="1:19" x14ac:dyDescent="0.2">
      <c r="A74" s="22" t="s">
        <v>54</v>
      </c>
      <c r="B74" s="17">
        <v>42.857142857142897</v>
      </c>
      <c r="C74" s="17">
        <v>57.142857142857103</v>
      </c>
      <c r="D74" s="17">
        <v>40.760604583130203</v>
      </c>
      <c r="E74" s="17">
        <v>59.239395416869797</v>
      </c>
      <c r="F74" s="17">
        <v>37.533512064343199</v>
      </c>
      <c r="G74" s="17">
        <v>62.466487935656801</v>
      </c>
      <c r="H74" s="17">
        <v>37.876060683980498</v>
      </c>
      <c r="I74" s="17">
        <v>62.123939316019502</v>
      </c>
      <c r="J74" s="17">
        <v>36.541223786268297</v>
      </c>
      <c r="K74" s="17">
        <v>63.458776213731703</v>
      </c>
      <c r="L74" s="17">
        <v>36.3949088407293</v>
      </c>
      <c r="M74" s="17">
        <v>63.6050911592707</v>
      </c>
      <c r="N74" s="17">
        <v>36.350727724529598</v>
      </c>
      <c r="O74" s="17">
        <v>63.649272275470402</v>
      </c>
      <c r="P74" s="17">
        <v>36.254107338444697</v>
      </c>
      <c r="Q74" s="17">
        <v>63.745892661555303</v>
      </c>
      <c r="R74" s="17">
        <v>36.412078152753097</v>
      </c>
      <c r="S74" s="17">
        <v>63.587921847246903</v>
      </c>
    </row>
    <row r="75" spans="1:19" x14ac:dyDescent="0.2">
      <c r="A75" s="22" t="s">
        <v>55</v>
      </c>
      <c r="B75" s="17">
        <v>71.186440677966104</v>
      </c>
      <c r="C75" s="17">
        <v>28.8135593220339</v>
      </c>
      <c r="D75" s="17">
        <v>68.627450980392197</v>
      </c>
      <c r="E75" s="17">
        <v>31.372549019607799</v>
      </c>
      <c r="F75" s="17">
        <v>70.558375634517802</v>
      </c>
      <c r="G75" s="17">
        <v>29.441624365482198</v>
      </c>
      <c r="H75" s="17">
        <v>75.369458128078804</v>
      </c>
      <c r="I75" s="17">
        <v>24.630541871921199</v>
      </c>
      <c r="J75" s="17">
        <v>74.316939890710401</v>
      </c>
      <c r="K75" s="17">
        <v>25.683060109289599</v>
      </c>
      <c r="L75" s="17">
        <v>70</v>
      </c>
      <c r="M75" s="17">
        <v>30</v>
      </c>
      <c r="N75" s="17">
        <v>64.210526315789494</v>
      </c>
      <c r="O75" s="17">
        <v>35.789473684210499</v>
      </c>
      <c r="P75" s="17">
        <v>67.961165048543705</v>
      </c>
      <c r="Q75" s="17">
        <v>32.038834951456302</v>
      </c>
      <c r="R75" s="17">
        <v>65</v>
      </c>
      <c r="S75" s="17">
        <v>35</v>
      </c>
    </row>
    <row r="76" spans="1:19" x14ac:dyDescent="0.2">
      <c r="A76" s="21" t="s">
        <v>64</v>
      </c>
      <c r="B76" s="25">
        <v>42.508982971410703</v>
      </c>
      <c r="C76" s="25">
        <v>57.491017028589297</v>
      </c>
      <c r="D76" s="25">
        <v>44.360571176951602</v>
      </c>
      <c r="E76" s="25">
        <v>55.639428823048398</v>
      </c>
      <c r="F76" s="25">
        <v>46.754879982503098</v>
      </c>
      <c r="G76" s="25">
        <v>53.245120017496902</v>
      </c>
      <c r="H76" s="25">
        <v>51.222637479978602</v>
      </c>
      <c r="I76" s="25">
        <v>48.777362520021398</v>
      </c>
      <c r="J76" s="25">
        <v>52.251888587739998</v>
      </c>
      <c r="K76" s="25">
        <v>47.748111412260002</v>
      </c>
      <c r="L76" s="25">
        <v>53.991208511180503</v>
      </c>
      <c r="M76" s="25">
        <v>46.008791488819497</v>
      </c>
      <c r="N76" s="25">
        <v>54.470198675496697</v>
      </c>
      <c r="O76" s="25">
        <v>45.529801324503303</v>
      </c>
      <c r="P76" s="25">
        <v>55.798309322538401</v>
      </c>
      <c r="Q76" s="25">
        <v>44.201690677461599</v>
      </c>
      <c r="R76" s="25">
        <v>55.864825581395401</v>
      </c>
      <c r="S76" s="25">
        <v>44.135174418604599</v>
      </c>
    </row>
    <row r="77" spans="1:19" x14ac:dyDescent="0.2">
      <c r="A77" s="22" t="s">
        <v>52</v>
      </c>
      <c r="B77" s="17">
        <v>54.581802463799399</v>
      </c>
      <c r="C77" s="17">
        <v>45.418197536200601</v>
      </c>
      <c r="D77" s="17">
        <v>56.1329668441848</v>
      </c>
      <c r="E77" s="17">
        <v>43.8670331558152</v>
      </c>
      <c r="F77" s="17">
        <v>57.588104939595397</v>
      </c>
      <c r="G77" s="17">
        <v>42.411895060404603</v>
      </c>
      <c r="H77" s="17">
        <v>61.757070638065301</v>
      </c>
      <c r="I77" s="17">
        <v>38.242929361934699</v>
      </c>
      <c r="J77" s="17">
        <v>62.484462967024903</v>
      </c>
      <c r="K77" s="17">
        <v>37.515537032975097</v>
      </c>
      <c r="L77" s="17">
        <v>63.456692913385801</v>
      </c>
      <c r="M77" s="17">
        <v>36.543307086614199</v>
      </c>
      <c r="N77" s="17">
        <v>63.518960883845899</v>
      </c>
      <c r="O77" s="17">
        <v>36.481039116154101</v>
      </c>
      <c r="P77" s="17">
        <v>64.395242189739193</v>
      </c>
      <c r="Q77" s="17">
        <v>35.6047578102608</v>
      </c>
      <c r="R77" s="17">
        <v>64.629434492448198</v>
      </c>
      <c r="S77" s="17">
        <v>35.370565507551802</v>
      </c>
    </row>
    <row r="78" spans="1:19" x14ac:dyDescent="0.2">
      <c r="A78" s="22" t="s">
        <v>54</v>
      </c>
      <c r="B78" s="17">
        <v>9.8542274052478103</v>
      </c>
      <c r="C78" s="17">
        <v>90.145772594752202</v>
      </c>
      <c r="D78" s="17">
        <v>11.116528522671899</v>
      </c>
      <c r="E78" s="17">
        <v>88.883471477328101</v>
      </c>
      <c r="F78" s="17">
        <v>9.6514745308311003</v>
      </c>
      <c r="G78" s="17">
        <v>90.348525469168905</v>
      </c>
      <c r="H78" s="17">
        <v>11.5710979686295</v>
      </c>
      <c r="I78" s="17">
        <v>88.428902031370498</v>
      </c>
      <c r="J78" s="17">
        <v>12.237862683136999</v>
      </c>
      <c r="K78" s="17">
        <v>87.762137316863004</v>
      </c>
      <c r="L78" s="17">
        <v>12.7278981768146</v>
      </c>
      <c r="M78" s="17">
        <v>87.272101823185395</v>
      </c>
      <c r="N78" s="17">
        <v>11.572594959176399</v>
      </c>
      <c r="O78" s="17">
        <v>88.427405040823601</v>
      </c>
      <c r="P78" s="17">
        <v>12.230741146403799</v>
      </c>
      <c r="Q78" s="17">
        <v>87.769258853596199</v>
      </c>
      <c r="R78" s="17">
        <v>12.1225577264654</v>
      </c>
      <c r="S78" s="17">
        <v>87.877442273534598</v>
      </c>
    </row>
    <row r="79" spans="1:19" x14ac:dyDescent="0.2">
      <c r="A79" s="22" t="s">
        <v>55</v>
      </c>
      <c r="B79" s="17">
        <v>44.915254237288103</v>
      </c>
      <c r="C79" s="17">
        <v>55.084745762711897</v>
      </c>
      <c r="D79" s="17">
        <v>39.869281045751599</v>
      </c>
      <c r="E79" s="17">
        <v>60.130718954248401</v>
      </c>
      <c r="F79" s="17">
        <v>50.253807106598998</v>
      </c>
      <c r="G79" s="17">
        <v>49.746192893401002</v>
      </c>
      <c r="H79" s="17">
        <v>51.2315270935961</v>
      </c>
      <c r="I79" s="17">
        <v>48.7684729064039</v>
      </c>
      <c r="J79" s="17">
        <v>48.633879781420802</v>
      </c>
      <c r="K79" s="17">
        <v>51.366120218579198</v>
      </c>
      <c r="L79" s="17">
        <v>51.1111111111111</v>
      </c>
      <c r="M79" s="17">
        <v>48.8888888888889</v>
      </c>
      <c r="N79" s="17">
        <v>50.526315789473699</v>
      </c>
      <c r="O79" s="17">
        <v>49.473684210526301</v>
      </c>
      <c r="P79" s="17">
        <v>49.514563106796103</v>
      </c>
      <c r="Q79" s="17">
        <v>50.485436893203897</v>
      </c>
      <c r="R79" s="17">
        <v>45</v>
      </c>
      <c r="S79" s="17">
        <v>55</v>
      </c>
    </row>
    <row r="80" spans="1:19" x14ac:dyDescent="0.2">
      <c r="A80" s="21" t="s">
        <v>65</v>
      </c>
      <c r="B80" s="25">
        <v>6.9520387439462601</v>
      </c>
      <c r="C80" s="25">
        <v>93.047961256053796</v>
      </c>
      <c r="D80" s="25">
        <v>7.5297225891677702</v>
      </c>
      <c r="E80" s="25">
        <v>92.470277410832196</v>
      </c>
      <c r="F80" s="25">
        <v>8.0868281480671396</v>
      </c>
      <c r="G80" s="25">
        <v>91.913171851932802</v>
      </c>
      <c r="H80" s="25">
        <v>7.3465029364655603</v>
      </c>
      <c r="I80" s="25">
        <v>92.653497063534402</v>
      </c>
      <c r="J80" s="25">
        <v>6.7239490225477203</v>
      </c>
      <c r="K80" s="25">
        <v>93.2760509774523</v>
      </c>
      <c r="L80" s="25">
        <v>6.0843527013251801</v>
      </c>
      <c r="M80" s="25">
        <v>93.915647298674799</v>
      </c>
      <c r="N80" s="25">
        <v>5.9177040534739698</v>
      </c>
      <c r="O80" s="25">
        <v>94.082295946526003</v>
      </c>
      <c r="P80" s="25">
        <v>5.6379115318211603</v>
      </c>
      <c r="Q80" s="25">
        <v>94.362088468178797</v>
      </c>
      <c r="R80" s="25">
        <v>5.50145348837209</v>
      </c>
      <c r="S80" s="25">
        <v>94.498546511627893</v>
      </c>
    </row>
    <row r="81" spans="1:19" x14ac:dyDescent="0.2">
      <c r="A81" s="22" t="s">
        <v>52</v>
      </c>
      <c r="B81" s="17">
        <v>8.8934514804408895</v>
      </c>
      <c r="C81" s="17">
        <v>91.106548519559098</v>
      </c>
      <c r="D81" s="17">
        <v>9.3626524652121592</v>
      </c>
      <c r="E81" s="17">
        <v>90.637347534787807</v>
      </c>
      <c r="F81" s="17">
        <v>9.8220030023590006</v>
      </c>
      <c r="G81" s="17">
        <v>90.177996997641003</v>
      </c>
      <c r="H81" s="17">
        <v>8.6623855717994296</v>
      </c>
      <c r="I81" s="17">
        <v>91.337614428200595</v>
      </c>
      <c r="J81" s="17">
        <v>7.9110916136579696</v>
      </c>
      <c r="K81" s="17">
        <v>92.088908386341998</v>
      </c>
      <c r="L81" s="17">
        <v>6.8818897637795304</v>
      </c>
      <c r="M81" s="17">
        <v>93.118110236220502</v>
      </c>
      <c r="N81" s="17">
        <v>6.8005374738727999</v>
      </c>
      <c r="O81" s="17">
        <v>93.199462526127206</v>
      </c>
      <c r="P81" s="17">
        <v>6.1908856405846899</v>
      </c>
      <c r="Q81" s="17">
        <v>93.809114359415304</v>
      </c>
      <c r="R81" s="17">
        <v>6.0502283105022796</v>
      </c>
      <c r="S81" s="17">
        <v>93.949771689497695</v>
      </c>
    </row>
    <row r="82" spans="1:19" x14ac:dyDescent="0.2">
      <c r="A82" s="22" t="s">
        <v>54</v>
      </c>
      <c r="B82" s="17">
        <v>1.8075801749271101</v>
      </c>
      <c r="C82" s="17">
        <v>98.192419825072903</v>
      </c>
      <c r="D82" s="17">
        <v>2.41345685031692</v>
      </c>
      <c r="E82" s="17">
        <v>97.586543149683095</v>
      </c>
      <c r="F82" s="17">
        <v>2.3884962222763799</v>
      </c>
      <c r="G82" s="17">
        <v>97.611503777723598</v>
      </c>
      <c r="H82" s="17">
        <v>2.51992800205708</v>
      </c>
      <c r="I82" s="17">
        <v>97.4800719979429</v>
      </c>
      <c r="J82" s="17">
        <v>2.2694627980465398</v>
      </c>
      <c r="K82" s="17">
        <v>97.730537201953496</v>
      </c>
      <c r="L82" s="17">
        <v>2.7175782593739299</v>
      </c>
      <c r="M82" s="17">
        <v>97.282421740626106</v>
      </c>
      <c r="N82" s="17">
        <v>1.84593539226127</v>
      </c>
      <c r="O82" s="17">
        <v>98.154064607738704</v>
      </c>
      <c r="P82" s="17">
        <v>2.9572836801752498</v>
      </c>
      <c r="Q82" s="17">
        <v>97.042716319824706</v>
      </c>
      <c r="R82" s="17">
        <v>2.84191829484902</v>
      </c>
      <c r="S82" s="17">
        <v>97.158081705151005</v>
      </c>
    </row>
    <row r="83" spans="1:19" x14ac:dyDescent="0.2">
      <c r="A83" s="22" t="s">
        <v>55</v>
      </c>
      <c r="B83" s="17">
        <v>4.2372881355932197</v>
      </c>
      <c r="C83" s="17">
        <v>95.762711864406796</v>
      </c>
      <c r="D83" s="17">
        <v>5.2287581699346397</v>
      </c>
      <c r="E83" s="17">
        <v>94.771241830065307</v>
      </c>
      <c r="F83" s="17">
        <v>3.5532994923857899</v>
      </c>
      <c r="G83" s="17">
        <v>96.446700507614196</v>
      </c>
      <c r="H83" s="17">
        <v>4.9261083743842402</v>
      </c>
      <c r="I83" s="17">
        <v>95.073891625615801</v>
      </c>
      <c r="J83" s="17">
        <v>2.7322404371584699</v>
      </c>
      <c r="K83" s="17">
        <v>97.267759562841505</v>
      </c>
      <c r="L83" s="17">
        <v>2.2471910112359601</v>
      </c>
      <c r="M83" s="17">
        <v>97.752808988764002</v>
      </c>
      <c r="N83" s="17">
        <v>2.12765957446809</v>
      </c>
      <c r="O83" s="17">
        <v>97.872340425531902</v>
      </c>
      <c r="P83" s="17">
        <v>1.9607843137254899</v>
      </c>
      <c r="Q83" s="17">
        <v>98.039215686274503</v>
      </c>
      <c r="R83" s="17">
        <v>3.3333333333333299</v>
      </c>
      <c r="S83" s="17">
        <v>96.6666666666667</v>
      </c>
    </row>
    <row r="84" spans="1:19" x14ac:dyDescent="0.2">
      <c r="A84" s="21" t="s">
        <v>66</v>
      </c>
      <c r="B84" s="25">
        <v>14.8726761443524</v>
      </c>
      <c r="C84" s="25">
        <v>85.127323855647504</v>
      </c>
      <c r="D84" s="25">
        <v>14.2102283449707</v>
      </c>
      <c r="E84" s="25">
        <v>85.789771655029199</v>
      </c>
      <c r="F84" s="25">
        <v>13.7350319864399</v>
      </c>
      <c r="G84" s="25">
        <v>86.264968013560093</v>
      </c>
      <c r="H84" s="25">
        <v>14.623598505072099</v>
      </c>
      <c r="I84" s="25">
        <v>85.376401494927904</v>
      </c>
      <c r="J84" s="25">
        <v>15.339369125194599</v>
      </c>
      <c r="K84" s="25">
        <v>84.660630874805406</v>
      </c>
      <c r="L84" s="25">
        <v>16.296107536471901</v>
      </c>
      <c r="M84" s="25">
        <v>83.703892463528106</v>
      </c>
      <c r="N84" s="25">
        <v>16.5930831493745</v>
      </c>
      <c r="O84" s="25">
        <v>83.406916850625393</v>
      </c>
      <c r="P84" s="25">
        <v>17.889034408858201</v>
      </c>
      <c r="Q84" s="25">
        <v>82.110965591141806</v>
      </c>
      <c r="R84" s="25">
        <v>18.4738372093023</v>
      </c>
      <c r="S84" s="25">
        <v>81.526162790697697</v>
      </c>
    </row>
    <row r="85" spans="1:19" x14ac:dyDescent="0.2">
      <c r="A85" s="22" t="s">
        <v>52</v>
      </c>
      <c r="B85" s="17">
        <v>17.581586341041699</v>
      </c>
      <c r="C85" s="17">
        <v>82.418413658958301</v>
      </c>
      <c r="D85" s="17">
        <v>17.041745404569699</v>
      </c>
      <c r="E85" s="17">
        <v>82.958254595430304</v>
      </c>
      <c r="F85" s="17">
        <v>16.255629423118201</v>
      </c>
      <c r="G85" s="17">
        <v>83.744370576881806</v>
      </c>
      <c r="H85" s="17">
        <v>17.0515097690941</v>
      </c>
      <c r="I85" s="17">
        <v>82.948490230905904</v>
      </c>
      <c r="J85" s="17">
        <v>17.7451195437596</v>
      </c>
      <c r="K85" s="17">
        <v>82.2548804562404</v>
      </c>
      <c r="L85" s="17">
        <v>18.803149606299201</v>
      </c>
      <c r="M85" s="17">
        <v>81.196850393700799</v>
      </c>
      <c r="N85" s="17">
        <v>18.871304867124501</v>
      </c>
      <c r="O85" s="17">
        <v>81.128695132875507</v>
      </c>
      <c r="P85" s="17">
        <v>20.170535970191999</v>
      </c>
      <c r="Q85" s="17">
        <v>79.829464029807994</v>
      </c>
      <c r="R85" s="17">
        <v>20.767474534597799</v>
      </c>
      <c r="S85" s="17">
        <v>79.232525465402205</v>
      </c>
    </row>
    <row r="86" spans="1:19" x14ac:dyDescent="0.2">
      <c r="A86" s="22" t="s">
        <v>54</v>
      </c>
      <c r="B86" s="17">
        <v>7.5510204081632697</v>
      </c>
      <c r="C86" s="17">
        <v>92.448979591836704</v>
      </c>
      <c r="D86" s="17">
        <v>5.99707459775719</v>
      </c>
      <c r="E86" s="17">
        <v>94.002925402242795</v>
      </c>
      <c r="F86" s="17">
        <v>4.9232269071411201</v>
      </c>
      <c r="G86" s="17">
        <v>95.0767730928589</v>
      </c>
      <c r="H86" s="17">
        <v>5.2198508614039598</v>
      </c>
      <c r="I86" s="17">
        <v>94.780149138596002</v>
      </c>
      <c r="J86" s="17">
        <v>5.3432921574260304</v>
      </c>
      <c r="K86" s="17">
        <v>94.656707842573994</v>
      </c>
      <c r="L86" s="17">
        <v>5.0567595459236303</v>
      </c>
      <c r="M86" s="17">
        <v>94.943240454076403</v>
      </c>
      <c r="N86" s="17">
        <v>5.5378061767838096</v>
      </c>
      <c r="O86" s="17">
        <v>94.462193823216197</v>
      </c>
      <c r="P86" s="17">
        <v>5.9145673603504898</v>
      </c>
      <c r="Q86" s="17">
        <v>94.085432639649497</v>
      </c>
      <c r="R86" s="17">
        <v>6.5719360568383696</v>
      </c>
      <c r="S86" s="17">
        <v>93.428063943161604</v>
      </c>
    </row>
    <row r="87" spans="1:19" x14ac:dyDescent="0.2">
      <c r="A87" s="22" t="s">
        <v>55</v>
      </c>
      <c r="B87" s="17">
        <v>15.254237288135601</v>
      </c>
      <c r="C87" s="17">
        <v>84.745762711864401</v>
      </c>
      <c r="D87" s="17">
        <v>18.9542483660131</v>
      </c>
      <c r="E87" s="17">
        <v>81.045751633986896</v>
      </c>
      <c r="F87" s="17">
        <v>18.2741116751269</v>
      </c>
      <c r="G87" s="17">
        <v>81.725888324873097</v>
      </c>
      <c r="H87" s="17">
        <v>19.7044334975369</v>
      </c>
      <c r="I87" s="17">
        <v>80.295566502463103</v>
      </c>
      <c r="J87" s="17">
        <v>25.683060109289599</v>
      </c>
      <c r="K87" s="17">
        <v>74.316939890710401</v>
      </c>
      <c r="L87" s="17">
        <v>25.5555555555556</v>
      </c>
      <c r="M87" s="17">
        <v>74.4444444444444</v>
      </c>
      <c r="N87" s="17">
        <v>23.157894736842099</v>
      </c>
      <c r="O87" s="17">
        <v>76.842105263157904</v>
      </c>
      <c r="P87" s="17">
        <v>27.184466019417499</v>
      </c>
      <c r="Q87" s="17">
        <v>72.815533980582501</v>
      </c>
      <c r="R87" s="17">
        <v>24.1666666666667</v>
      </c>
      <c r="S87" s="17">
        <v>75.8333333333333</v>
      </c>
    </row>
    <row r="88" spans="1:19" x14ac:dyDescent="0.2">
      <c r="A88" s="21" t="s">
        <v>67</v>
      </c>
      <c r="B88" s="25">
        <v>6.4364942977659698</v>
      </c>
      <c r="C88" s="25">
        <v>93.563505702233996</v>
      </c>
      <c r="D88" s="25">
        <v>6.4666289236962999</v>
      </c>
      <c r="E88" s="25">
        <v>93.533371076303695</v>
      </c>
      <c r="F88" s="25">
        <v>7.3322762316146299</v>
      </c>
      <c r="G88" s="25">
        <v>92.6677237683854</v>
      </c>
      <c r="H88" s="25">
        <v>8.43032568072611</v>
      </c>
      <c r="I88" s="25">
        <v>91.569674319273901</v>
      </c>
      <c r="J88" s="25">
        <v>8.8576206677815605</v>
      </c>
      <c r="K88" s="25">
        <v>91.142379332218397</v>
      </c>
      <c r="L88" s="25">
        <v>8.9316429891061997</v>
      </c>
      <c r="M88" s="25">
        <v>91.068357010893806</v>
      </c>
      <c r="N88" s="25">
        <v>8.6460632818248708</v>
      </c>
      <c r="O88" s="25">
        <v>91.353936718175106</v>
      </c>
      <c r="P88" s="25">
        <v>8.3879033218240302</v>
      </c>
      <c r="Q88" s="25">
        <v>91.612096678176002</v>
      </c>
      <c r="R88" s="25">
        <v>8.4302325581395294</v>
      </c>
      <c r="S88" s="25">
        <v>91.569767441860506</v>
      </c>
    </row>
    <row r="89" spans="1:19" x14ac:dyDescent="0.2">
      <c r="A89" s="22" t="s">
        <v>52</v>
      </c>
      <c r="B89" s="17">
        <v>8.1586341041711705</v>
      </c>
      <c r="C89" s="17">
        <v>91.841365895828801</v>
      </c>
      <c r="D89" s="17">
        <v>8.1257515890740404</v>
      </c>
      <c r="E89" s="17">
        <v>91.874248410926</v>
      </c>
      <c r="F89" s="17">
        <v>8.8283651440417508</v>
      </c>
      <c r="G89" s="17">
        <v>91.171634855958203</v>
      </c>
      <c r="H89" s="17">
        <v>10.103839322311799</v>
      </c>
      <c r="I89" s="17">
        <v>89.896160677688201</v>
      </c>
      <c r="J89" s="17">
        <v>10.4920669737516</v>
      </c>
      <c r="K89" s="17">
        <v>89.507933026248395</v>
      </c>
      <c r="L89" s="17">
        <v>10.417322834645701</v>
      </c>
      <c r="M89" s="17">
        <v>89.582677165354298</v>
      </c>
      <c r="N89" s="17">
        <v>10.055240370259799</v>
      </c>
      <c r="O89" s="17">
        <v>89.944759629740204</v>
      </c>
      <c r="P89" s="17">
        <v>9.6231011751218105</v>
      </c>
      <c r="Q89" s="17">
        <v>90.376898824878197</v>
      </c>
      <c r="R89" s="17">
        <v>9.7031963470319607</v>
      </c>
      <c r="S89" s="17">
        <v>90.296803652967995</v>
      </c>
    </row>
    <row r="90" spans="1:19" x14ac:dyDescent="0.2">
      <c r="A90" s="22" t="s">
        <v>54</v>
      </c>
      <c r="B90" s="17">
        <v>1.7492711370262399</v>
      </c>
      <c r="C90" s="17">
        <v>98.250728862973801</v>
      </c>
      <c r="D90" s="17">
        <v>1.73086299366163</v>
      </c>
      <c r="E90" s="17">
        <v>98.269137006338397</v>
      </c>
      <c r="F90" s="17">
        <v>1.92542042407994</v>
      </c>
      <c r="G90" s="17">
        <v>98.074579575920097</v>
      </c>
      <c r="H90" s="17">
        <v>2.1085111853947001</v>
      </c>
      <c r="I90" s="17">
        <v>97.891488814605296</v>
      </c>
      <c r="J90" s="17">
        <v>2.2407354208560801</v>
      </c>
      <c r="K90" s="17">
        <v>97.759264579143903</v>
      </c>
      <c r="L90" s="17">
        <v>2.3391812865497101</v>
      </c>
      <c r="M90" s="17">
        <v>97.660818713450297</v>
      </c>
      <c r="N90" s="17">
        <v>1.91693290734824</v>
      </c>
      <c r="O90" s="17">
        <v>98.083067092651802</v>
      </c>
      <c r="P90" s="17">
        <v>2.0445418035779501</v>
      </c>
      <c r="Q90" s="17">
        <v>97.9554581964221</v>
      </c>
      <c r="R90" s="17">
        <v>1.8206039076376599</v>
      </c>
      <c r="S90" s="17">
        <v>98.179396092362396</v>
      </c>
    </row>
    <row r="91" spans="1:19" x14ac:dyDescent="0.2">
      <c r="A91" s="23" t="s">
        <v>55</v>
      </c>
      <c r="B91" s="19">
        <v>7.6271186440678003</v>
      </c>
      <c r="C91" s="19">
        <v>92.372881355932194</v>
      </c>
      <c r="D91" s="19">
        <v>7.18954248366013</v>
      </c>
      <c r="E91" s="19">
        <v>92.810457516339895</v>
      </c>
      <c r="F91" s="19">
        <v>13.705583756345201</v>
      </c>
      <c r="G91" s="19">
        <v>86.294416243654794</v>
      </c>
      <c r="H91" s="19">
        <v>8.8669950738916299</v>
      </c>
      <c r="I91" s="19">
        <v>91.133004926108399</v>
      </c>
      <c r="J91" s="19">
        <v>12.568306010929</v>
      </c>
      <c r="K91" s="19">
        <v>87.431693989070993</v>
      </c>
      <c r="L91" s="19">
        <v>12.2222222222222</v>
      </c>
      <c r="M91" s="19">
        <v>87.7777777777778</v>
      </c>
      <c r="N91" s="19">
        <v>9.4736842105263204</v>
      </c>
      <c r="O91" s="19">
        <v>90.526315789473699</v>
      </c>
      <c r="P91" s="19">
        <v>9.7087378640776691</v>
      </c>
      <c r="Q91" s="19">
        <v>90.291262135922295</v>
      </c>
      <c r="R91" s="19">
        <v>11.6666666666667</v>
      </c>
      <c r="S91" s="19">
        <v>88.3333333333333</v>
      </c>
    </row>
    <row r="92" spans="1:19" x14ac:dyDescent="0.2">
      <c r="A92" s="9" t="s">
        <v>21</v>
      </c>
    </row>
    <row r="93" spans="1:19" x14ac:dyDescent="0.2">
      <c r="A93" s="21" t="s">
        <v>63</v>
      </c>
      <c r="B93" s="25">
        <v>68.270446880269802</v>
      </c>
      <c r="C93" s="25">
        <v>31.729553119730198</v>
      </c>
      <c r="D93" s="25">
        <v>68.127086061937604</v>
      </c>
      <c r="E93" s="25">
        <v>31.8729139380624</v>
      </c>
      <c r="F93" s="25">
        <v>69.093416563838304</v>
      </c>
      <c r="G93" s="25">
        <v>30.9065834361617</v>
      </c>
      <c r="H93" s="25">
        <v>71.799038760762102</v>
      </c>
      <c r="I93" s="25">
        <v>28.200961239237898</v>
      </c>
      <c r="J93" s="25">
        <v>72.902635431918</v>
      </c>
      <c r="K93" s="25">
        <v>27.097364568082</v>
      </c>
      <c r="L93" s="25">
        <v>74.3506232408524</v>
      </c>
      <c r="M93" s="25">
        <v>25.6493767591476</v>
      </c>
      <c r="N93" s="25">
        <v>74.431471306471295</v>
      </c>
      <c r="O93" s="25">
        <v>25.568528693528702</v>
      </c>
      <c r="P93" s="25">
        <v>75.420129940837001</v>
      </c>
      <c r="Q93" s="25">
        <v>24.579870059162999</v>
      </c>
      <c r="R93" s="25">
        <v>75.591882750845599</v>
      </c>
      <c r="S93" s="25">
        <v>24.4081172491545</v>
      </c>
    </row>
    <row r="94" spans="1:19" x14ac:dyDescent="0.2">
      <c r="A94" s="22" t="s">
        <v>52</v>
      </c>
      <c r="B94" s="17">
        <v>78.015435501653798</v>
      </c>
      <c r="C94" s="17">
        <v>21.984564498346199</v>
      </c>
      <c r="D94" s="17">
        <v>78.149457939590704</v>
      </c>
      <c r="E94" s="17">
        <v>21.8505420604093</v>
      </c>
      <c r="F94" s="17">
        <v>78.706276952563499</v>
      </c>
      <c r="G94" s="17">
        <v>21.293723047436501</v>
      </c>
      <c r="H94" s="17">
        <v>81.097805279793405</v>
      </c>
      <c r="I94" s="17">
        <v>18.902194720206602</v>
      </c>
      <c r="J94" s="17">
        <v>82.062114107980094</v>
      </c>
      <c r="K94" s="17">
        <v>17.937885892019899</v>
      </c>
      <c r="L94" s="17">
        <v>83.054216568106099</v>
      </c>
      <c r="M94" s="17">
        <v>16.945783431893901</v>
      </c>
      <c r="N94" s="17">
        <v>82.754591765200701</v>
      </c>
      <c r="O94" s="17">
        <v>17.245408234799299</v>
      </c>
      <c r="P94" s="17">
        <v>83.279263480929401</v>
      </c>
      <c r="Q94" s="17">
        <v>16.720736519070599</v>
      </c>
      <c r="R94" s="17">
        <v>83.419063615368501</v>
      </c>
      <c r="S94" s="17">
        <v>16.580936384631499</v>
      </c>
    </row>
    <row r="95" spans="1:19" x14ac:dyDescent="0.2">
      <c r="A95" s="22" t="s">
        <v>54</v>
      </c>
      <c r="B95" s="17">
        <v>42.476337647286101</v>
      </c>
      <c r="C95" s="17">
        <v>57.523662352713899</v>
      </c>
      <c r="D95" s="17">
        <v>39.9415014624634</v>
      </c>
      <c r="E95" s="17">
        <v>60.0584985375366</v>
      </c>
      <c r="F95" s="17">
        <v>37.660306537378801</v>
      </c>
      <c r="G95" s="17">
        <v>62.339693462621199</v>
      </c>
      <c r="H95" s="17">
        <v>37.730011398795</v>
      </c>
      <c r="I95" s="17">
        <v>62.269988601205</v>
      </c>
      <c r="J95" s="17">
        <v>36.878528501183801</v>
      </c>
      <c r="K95" s="17">
        <v>63.121471498816199</v>
      </c>
      <c r="L95" s="17">
        <v>36.6926744690074</v>
      </c>
      <c r="M95" s="17">
        <v>63.3073255309926</v>
      </c>
      <c r="N95" s="17">
        <v>36.5372237717228</v>
      </c>
      <c r="O95" s="17">
        <v>63.4627762282772</v>
      </c>
      <c r="P95" s="17">
        <v>36.636045494313201</v>
      </c>
      <c r="Q95" s="17">
        <v>63.363954505686799</v>
      </c>
      <c r="R95" s="17">
        <v>37.032190526040303</v>
      </c>
      <c r="S95" s="17">
        <v>62.967809473959697</v>
      </c>
    </row>
    <row r="96" spans="1:19" x14ac:dyDescent="0.2">
      <c r="A96" s="22" t="s">
        <v>55</v>
      </c>
      <c r="B96" s="17">
        <v>73.195876288659804</v>
      </c>
      <c r="C96" s="17">
        <v>26.8041237113402</v>
      </c>
      <c r="D96" s="17">
        <v>70.300751879699206</v>
      </c>
      <c r="E96" s="17">
        <v>29.699248120300801</v>
      </c>
      <c r="F96" s="17">
        <v>70.344827586206904</v>
      </c>
      <c r="G96" s="17">
        <v>29.6551724137931</v>
      </c>
      <c r="H96" s="17">
        <v>72.8706624605678</v>
      </c>
      <c r="I96" s="17">
        <v>27.1293375394322</v>
      </c>
      <c r="J96" s="17">
        <v>74.6527777777778</v>
      </c>
      <c r="K96" s="17">
        <v>25.3472222222222</v>
      </c>
      <c r="L96" s="17">
        <v>63.909774436090203</v>
      </c>
      <c r="M96" s="17">
        <v>36.090225563909797</v>
      </c>
      <c r="N96" s="17">
        <v>64.6666666666667</v>
      </c>
      <c r="O96" s="17">
        <v>35.3333333333333</v>
      </c>
      <c r="P96" s="17">
        <v>63.905325443787</v>
      </c>
      <c r="Q96" s="17">
        <v>36.094674556213</v>
      </c>
      <c r="R96" s="17">
        <v>66.137566137566097</v>
      </c>
      <c r="S96" s="17">
        <v>33.862433862433903</v>
      </c>
    </row>
    <row r="97" spans="1:19" x14ac:dyDescent="0.2">
      <c r="A97" s="21" t="s">
        <v>64</v>
      </c>
      <c r="B97" s="25">
        <v>42.640316205533601</v>
      </c>
      <c r="C97" s="25">
        <v>57.359683794466399</v>
      </c>
      <c r="D97" s="25">
        <v>44.163251510414497</v>
      </c>
      <c r="E97" s="25">
        <v>55.836748489585503</v>
      </c>
      <c r="F97" s="25">
        <v>46.753293891328802</v>
      </c>
      <c r="G97" s="25">
        <v>53.246706108671198</v>
      </c>
      <c r="H97" s="25">
        <v>51.035651301912203</v>
      </c>
      <c r="I97" s="25">
        <v>48.964348698087797</v>
      </c>
      <c r="J97" s="25">
        <v>52.873352855051202</v>
      </c>
      <c r="K97" s="25">
        <v>47.126647144948798</v>
      </c>
      <c r="L97" s="25">
        <v>54.636480617661299</v>
      </c>
      <c r="M97" s="25">
        <v>45.363519382338701</v>
      </c>
      <c r="N97" s="25">
        <v>55.143860184690503</v>
      </c>
      <c r="O97" s="25">
        <v>44.856139815309497</v>
      </c>
      <c r="P97" s="25">
        <v>56.617540293306199</v>
      </c>
      <c r="Q97" s="25">
        <v>43.382459706693801</v>
      </c>
      <c r="R97" s="25">
        <v>56.593954638102304</v>
      </c>
      <c r="S97" s="25">
        <v>43.406045361897696</v>
      </c>
    </row>
    <row r="98" spans="1:19" x14ac:dyDescent="0.2">
      <c r="A98" s="22" t="s">
        <v>52</v>
      </c>
      <c r="B98" s="17">
        <v>54.957736126424102</v>
      </c>
      <c r="C98" s="17">
        <v>45.042263873575898</v>
      </c>
      <c r="D98" s="17">
        <v>56.2152133580705</v>
      </c>
      <c r="E98" s="17">
        <v>43.7847866419295</v>
      </c>
      <c r="F98" s="17">
        <v>58.1292826680723</v>
      </c>
      <c r="G98" s="17">
        <v>41.8707173319277</v>
      </c>
      <c r="H98" s="17">
        <v>61.959667007968697</v>
      </c>
      <c r="I98" s="17">
        <v>38.040332992031303</v>
      </c>
      <c r="J98" s="17">
        <v>63.362889373752402</v>
      </c>
      <c r="K98" s="17">
        <v>36.637110626247598</v>
      </c>
      <c r="L98" s="17">
        <v>64.473488048501693</v>
      </c>
      <c r="M98" s="17">
        <v>35.5265119514983</v>
      </c>
      <c r="N98" s="17">
        <v>64.666292765002794</v>
      </c>
      <c r="O98" s="17">
        <v>35.333707234997199</v>
      </c>
      <c r="P98" s="17">
        <v>65.529788260049997</v>
      </c>
      <c r="Q98" s="17">
        <v>34.470211739950003</v>
      </c>
      <c r="R98" s="17">
        <v>65.651900062985504</v>
      </c>
      <c r="S98" s="17">
        <v>34.348099937014503</v>
      </c>
    </row>
    <row r="99" spans="1:19" x14ac:dyDescent="0.2">
      <c r="A99" s="22" t="s">
        <v>54</v>
      </c>
      <c r="B99" s="17">
        <v>10.1216920996716</v>
      </c>
      <c r="C99" s="17">
        <v>89.878307900328394</v>
      </c>
      <c r="D99" s="17">
        <v>10.627234319142</v>
      </c>
      <c r="E99" s="17">
        <v>89.372765680857995</v>
      </c>
      <c r="F99" s="17">
        <v>9.5431789737171506</v>
      </c>
      <c r="G99" s="17">
        <v>90.456821026282896</v>
      </c>
      <c r="H99" s="17">
        <v>11.073115127829301</v>
      </c>
      <c r="I99" s="17">
        <v>88.926884872170604</v>
      </c>
      <c r="J99" s="17">
        <v>11.83970856102</v>
      </c>
      <c r="K99" s="17">
        <v>88.160291438979996</v>
      </c>
      <c r="L99" s="17">
        <v>11.9852622453403</v>
      </c>
      <c r="M99" s="17">
        <v>88.014737754659706</v>
      </c>
      <c r="N99" s="17">
        <v>11.6069512980047</v>
      </c>
      <c r="O99" s="17">
        <v>88.393048701995298</v>
      </c>
      <c r="P99" s="17">
        <v>12.532808398950101</v>
      </c>
      <c r="Q99" s="17">
        <v>87.467191601049905</v>
      </c>
      <c r="R99" s="17">
        <v>11.9863909971212</v>
      </c>
      <c r="S99" s="17">
        <v>88.013609002878795</v>
      </c>
    </row>
    <row r="100" spans="1:19" x14ac:dyDescent="0.2">
      <c r="A100" s="22" t="s">
        <v>55</v>
      </c>
      <c r="B100" s="17">
        <v>46.632124352331601</v>
      </c>
      <c r="C100" s="17">
        <v>53.367875647668399</v>
      </c>
      <c r="D100" s="17">
        <v>38.576779026217203</v>
      </c>
      <c r="E100" s="17">
        <v>61.423220973782797</v>
      </c>
      <c r="F100" s="17">
        <v>48.275862068965502</v>
      </c>
      <c r="G100" s="17">
        <v>51.724137931034498</v>
      </c>
      <c r="H100" s="17">
        <v>51.1111111111111</v>
      </c>
      <c r="I100" s="17">
        <v>48.8888888888889</v>
      </c>
      <c r="J100" s="17">
        <v>50.519031141868503</v>
      </c>
      <c r="K100" s="17">
        <v>49.480968858131497</v>
      </c>
      <c r="L100" s="17">
        <v>45.801526717557302</v>
      </c>
      <c r="M100" s="17">
        <v>54.198473282442698</v>
      </c>
      <c r="N100" s="17">
        <v>49.664429530201303</v>
      </c>
      <c r="O100" s="17">
        <v>50.335570469798697</v>
      </c>
      <c r="P100" s="17">
        <v>46.060606060606098</v>
      </c>
      <c r="Q100" s="17">
        <v>53.939393939393902</v>
      </c>
      <c r="R100" s="17">
        <v>45.161290322580598</v>
      </c>
      <c r="S100" s="17">
        <v>54.838709677419402</v>
      </c>
    </row>
    <row r="101" spans="1:19" x14ac:dyDescent="0.2">
      <c r="A101" s="21" t="s">
        <v>65</v>
      </c>
      <c r="B101" s="25">
        <v>6.8135110923749798</v>
      </c>
      <c r="C101" s="25">
        <v>93.186488907625005</v>
      </c>
      <c r="D101" s="25">
        <v>7.2324785602636101</v>
      </c>
      <c r="E101" s="25">
        <v>92.767521439736399</v>
      </c>
      <c r="F101" s="25">
        <v>7.8542392566782802</v>
      </c>
      <c r="G101" s="25">
        <v>92.145760743321702</v>
      </c>
      <c r="H101" s="25">
        <v>7.2821576763485503</v>
      </c>
      <c r="I101" s="25">
        <v>92.717842323651496</v>
      </c>
      <c r="J101" s="25">
        <v>6.47510980966325</v>
      </c>
      <c r="K101" s="25">
        <v>93.524890190336706</v>
      </c>
      <c r="L101" s="25">
        <v>5.8624849215922801</v>
      </c>
      <c r="M101" s="25">
        <v>94.137515078407702</v>
      </c>
      <c r="N101" s="25">
        <v>5.7315118675112604</v>
      </c>
      <c r="O101" s="25">
        <v>94.268488132488699</v>
      </c>
      <c r="P101" s="25">
        <v>5.5390199637023603</v>
      </c>
      <c r="Q101" s="25">
        <v>94.460980036297599</v>
      </c>
      <c r="R101" s="25">
        <v>5.5411030176899096</v>
      </c>
      <c r="S101" s="25">
        <v>94.458896982310094</v>
      </c>
    </row>
    <row r="102" spans="1:19" x14ac:dyDescent="0.2">
      <c r="A102" s="22" t="s">
        <v>52</v>
      </c>
      <c r="B102" s="17">
        <v>8.6806321205439207</v>
      </c>
      <c r="C102" s="17">
        <v>91.319367879456095</v>
      </c>
      <c r="D102" s="17">
        <v>9.0677179962894208</v>
      </c>
      <c r="E102" s="17">
        <v>90.932282003710597</v>
      </c>
      <c r="F102" s="17">
        <v>9.6075518711965096</v>
      </c>
      <c r="G102" s="17">
        <v>90.392448128803494</v>
      </c>
      <c r="H102" s="17">
        <v>8.6675866981258096</v>
      </c>
      <c r="I102" s="17">
        <v>91.332413301874197</v>
      </c>
      <c r="J102" s="17">
        <v>7.58089225198459</v>
      </c>
      <c r="K102" s="17">
        <v>92.419107748015406</v>
      </c>
      <c r="L102" s="17">
        <v>6.67859272510435</v>
      </c>
      <c r="M102" s="17">
        <v>93.321407274895606</v>
      </c>
      <c r="N102" s="17">
        <v>6.6361342181512297</v>
      </c>
      <c r="O102" s="17">
        <v>93.363865781848801</v>
      </c>
      <c r="P102" s="17">
        <v>6.1020515518148297</v>
      </c>
      <c r="Q102" s="17">
        <v>93.897948448185204</v>
      </c>
      <c r="R102" s="17">
        <v>6.0882800608828003</v>
      </c>
      <c r="S102" s="17">
        <v>93.911719939117205</v>
      </c>
    </row>
    <row r="103" spans="1:19" x14ac:dyDescent="0.2">
      <c r="A103" s="22" t="s">
        <v>54</v>
      </c>
      <c r="B103" s="17">
        <v>1.98956924859958</v>
      </c>
      <c r="C103" s="17">
        <v>98.010430751400406</v>
      </c>
      <c r="D103" s="17">
        <v>2.0799480012999698</v>
      </c>
      <c r="E103" s="17">
        <v>97.920051998700004</v>
      </c>
      <c r="F103" s="17">
        <v>2.2684605757196499</v>
      </c>
      <c r="G103" s="17">
        <v>97.731539424280399</v>
      </c>
      <c r="H103" s="17">
        <v>2.3615635179153101</v>
      </c>
      <c r="I103" s="17">
        <v>97.6384364820847</v>
      </c>
      <c r="J103" s="17">
        <v>2.3132969034608402</v>
      </c>
      <c r="K103" s="17">
        <v>97.686703096539205</v>
      </c>
      <c r="L103" s="17">
        <v>2.3407022106632001</v>
      </c>
      <c r="M103" s="17">
        <v>97.659297789336804</v>
      </c>
      <c r="N103" s="17">
        <v>1.7167381974248901</v>
      </c>
      <c r="O103" s="17">
        <v>98.283261802575097</v>
      </c>
      <c r="P103" s="17">
        <v>2.8433945756780399</v>
      </c>
      <c r="Q103" s="17">
        <v>97.156605424321995</v>
      </c>
      <c r="R103" s="17">
        <v>2.8788275320596699</v>
      </c>
      <c r="S103" s="17">
        <v>97.121172467940298</v>
      </c>
    </row>
    <row r="104" spans="1:19" x14ac:dyDescent="0.2">
      <c r="A104" s="22" t="s">
        <v>55</v>
      </c>
      <c r="B104" s="17">
        <v>4.6153846153846203</v>
      </c>
      <c r="C104" s="17">
        <v>95.384615384615401</v>
      </c>
      <c r="D104" s="17">
        <v>7.43494423791822</v>
      </c>
      <c r="E104" s="17">
        <v>92.565055762081798</v>
      </c>
      <c r="F104" s="17">
        <v>4.8109965635738803</v>
      </c>
      <c r="G104" s="17">
        <v>95.189003436426106</v>
      </c>
      <c r="H104" s="17">
        <v>4.41640378548896</v>
      </c>
      <c r="I104" s="17">
        <v>95.583596214511005</v>
      </c>
      <c r="J104" s="17">
        <v>3.1141868512110702</v>
      </c>
      <c r="K104" s="17">
        <v>96.885813148788898</v>
      </c>
      <c r="L104" s="17">
        <v>4.5454545454545503</v>
      </c>
      <c r="M104" s="17">
        <v>95.454545454545496</v>
      </c>
      <c r="N104" s="17">
        <v>1.35135135135135</v>
      </c>
      <c r="O104" s="17">
        <v>98.648648648648603</v>
      </c>
      <c r="P104" s="17">
        <v>2.4096385542168699</v>
      </c>
      <c r="Q104" s="17">
        <v>97.590361445783103</v>
      </c>
      <c r="R104" s="17">
        <v>4.2105263157894699</v>
      </c>
      <c r="S104" s="17">
        <v>95.789473684210506</v>
      </c>
    </row>
    <row r="105" spans="1:19" x14ac:dyDescent="0.2">
      <c r="A105" s="21" t="s">
        <v>66</v>
      </c>
      <c r="B105" s="25">
        <v>16.206387688415699</v>
      </c>
      <c r="C105" s="25">
        <v>83.793612311584297</v>
      </c>
      <c r="D105" s="25">
        <v>15.3485424588086</v>
      </c>
      <c r="E105" s="25">
        <v>84.651457541191405</v>
      </c>
      <c r="F105" s="25">
        <v>14.8887517694458</v>
      </c>
      <c r="G105" s="25">
        <v>85.111248230554295</v>
      </c>
      <c r="H105" s="25">
        <v>15.46787468013</v>
      </c>
      <c r="I105" s="25">
        <v>84.532125319870005</v>
      </c>
      <c r="J105" s="25">
        <v>16.2536149650401</v>
      </c>
      <c r="K105" s="25">
        <v>83.7463850349599</v>
      </c>
      <c r="L105" s="25">
        <v>17.141823153323401</v>
      </c>
      <c r="M105" s="25">
        <v>82.858176846676599</v>
      </c>
      <c r="N105" s="25">
        <v>17.2371684792978</v>
      </c>
      <c r="O105" s="25">
        <v>82.762831520702207</v>
      </c>
      <c r="P105" s="25">
        <v>19.027223230490002</v>
      </c>
      <c r="Q105" s="25">
        <v>80.972776769510006</v>
      </c>
      <c r="R105" s="25">
        <v>19.514310494362501</v>
      </c>
      <c r="S105" s="25">
        <v>80.485689505637495</v>
      </c>
    </row>
    <row r="106" spans="1:19" x14ac:dyDescent="0.2">
      <c r="A106" s="22" t="s">
        <v>52</v>
      </c>
      <c r="B106" s="17">
        <v>19.257625872840901</v>
      </c>
      <c r="C106" s="17">
        <v>80.742374127159096</v>
      </c>
      <c r="D106" s="17">
        <v>18.407931354359899</v>
      </c>
      <c r="E106" s="17">
        <v>81.592068645640097</v>
      </c>
      <c r="F106" s="17">
        <v>17.590684747711901</v>
      </c>
      <c r="G106" s="17">
        <v>82.409315252288096</v>
      </c>
      <c r="H106" s="17">
        <v>18.0029381649824</v>
      </c>
      <c r="I106" s="17">
        <v>81.997061835017604</v>
      </c>
      <c r="J106" s="17">
        <v>18.8643328071316</v>
      </c>
      <c r="K106" s="17">
        <v>81.135667192868397</v>
      </c>
      <c r="L106" s="17">
        <v>19.693882621875499</v>
      </c>
      <c r="M106" s="17">
        <v>80.306117378124497</v>
      </c>
      <c r="N106" s="17">
        <v>19.6859226023556</v>
      </c>
      <c r="O106" s="17">
        <v>80.314077397644397</v>
      </c>
      <c r="P106" s="17">
        <v>21.432642146332899</v>
      </c>
      <c r="Q106" s="17">
        <v>78.567357853667104</v>
      </c>
      <c r="R106" s="17">
        <v>21.945202603401199</v>
      </c>
      <c r="S106" s="17">
        <v>78.054797396598801</v>
      </c>
    </row>
    <row r="107" spans="1:19" x14ac:dyDescent="0.2">
      <c r="A107" s="22" t="s">
        <v>54</v>
      </c>
      <c r="B107" s="17">
        <v>8.0564142194744992</v>
      </c>
      <c r="C107" s="17">
        <v>91.943585780525495</v>
      </c>
      <c r="D107" s="17">
        <v>6.6135846603834896</v>
      </c>
      <c r="E107" s="17">
        <v>93.386415339616505</v>
      </c>
      <c r="F107" s="17">
        <v>5.8979974968710902</v>
      </c>
      <c r="G107" s="17">
        <v>94.102002503128901</v>
      </c>
      <c r="H107" s="17">
        <v>5.8133854421104099</v>
      </c>
      <c r="I107" s="17">
        <v>94.186614557889598</v>
      </c>
      <c r="J107" s="17">
        <v>5.5737704918032804</v>
      </c>
      <c r="K107" s="17">
        <v>94.426229508196698</v>
      </c>
      <c r="L107" s="17">
        <v>5.76506285218899</v>
      </c>
      <c r="M107" s="17">
        <v>94.234937147810996</v>
      </c>
      <c r="N107" s="17">
        <v>5.8571122076807596</v>
      </c>
      <c r="O107" s="17">
        <v>94.1428877923192</v>
      </c>
      <c r="P107" s="17">
        <v>6.6943775978998001</v>
      </c>
      <c r="Q107" s="17">
        <v>93.305622402100198</v>
      </c>
      <c r="R107" s="17">
        <v>7.1447265113844498</v>
      </c>
      <c r="S107" s="17">
        <v>92.855273488615495</v>
      </c>
    </row>
    <row r="108" spans="1:19" x14ac:dyDescent="0.2">
      <c r="A108" s="22" t="s">
        <v>55</v>
      </c>
      <c r="B108" s="17">
        <v>19.689119170984501</v>
      </c>
      <c r="C108" s="17">
        <v>80.310880829015503</v>
      </c>
      <c r="D108" s="17">
        <v>19.0298507462687</v>
      </c>
      <c r="E108" s="17">
        <v>80.970149253731293</v>
      </c>
      <c r="F108" s="17">
        <v>18.620689655172399</v>
      </c>
      <c r="G108" s="17">
        <v>81.379310344827601</v>
      </c>
      <c r="H108" s="17">
        <v>22.9299363057325</v>
      </c>
      <c r="I108" s="17">
        <v>77.070063694267503</v>
      </c>
      <c r="J108" s="17">
        <v>24.5674740484429</v>
      </c>
      <c r="K108" s="17">
        <v>75.432525951557096</v>
      </c>
      <c r="L108" s="17">
        <v>25.7575757575758</v>
      </c>
      <c r="M108" s="17">
        <v>74.242424242424207</v>
      </c>
      <c r="N108" s="17">
        <v>21.6216216216216</v>
      </c>
      <c r="O108" s="17">
        <v>78.3783783783784</v>
      </c>
      <c r="P108" s="17">
        <v>27.976190476190499</v>
      </c>
      <c r="Q108" s="17">
        <v>72.023809523809504</v>
      </c>
      <c r="R108" s="17">
        <v>24.5989304812834</v>
      </c>
      <c r="S108" s="17">
        <v>75.401069518716596</v>
      </c>
    </row>
    <row r="109" spans="1:19" x14ac:dyDescent="0.2">
      <c r="A109" s="21" t="s">
        <v>67</v>
      </c>
      <c r="B109" s="25">
        <v>6.1291172595520402</v>
      </c>
      <c r="C109" s="25">
        <v>93.870882740447996</v>
      </c>
      <c r="D109" s="25">
        <v>6.02872834811998</v>
      </c>
      <c r="E109" s="25">
        <v>93.971271651880002</v>
      </c>
      <c r="F109" s="25">
        <v>6.8672643461217397</v>
      </c>
      <c r="G109" s="25">
        <v>93.132735653878299</v>
      </c>
      <c r="H109" s="25">
        <v>7.71438450899032</v>
      </c>
      <c r="I109" s="25">
        <v>92.285615491009693</v>
      </c>
      <c r="J109" s="25">
        <v>8.2656124167215808</v>
      </c>
      <c r="K109" s="25">
        <v>91.734387583278405</v>
      </c>
      <c r="L109" s="25">
        <v>8.2639642900229209</v>
      </c>
      <c r="M109" s="25">
        <v>91.736035709977102</v>
      </c>
      <c r="N109" s="25">
        <v>8.1587483304712798</v>
      </c>
      <c r="O109" s="25">
        <v>91.841251669528702</v>
      </c>
      <c r="P109" s="25">
        <v>7.9095429961160102</v>
      </c>
      <c r="Q109" s="25">
        <v>92.090457003883998</v>
      </c>
      <c r="R109" s="25">
        <v>7.9521311191085298</v>
      </c>
      <c r="S109" s="25">
        <v>92.0478688808915</v>
      </c>
    </row>
    <row r="110" spans="1:19" x14ac:dyDescent="0.2">
      <c r="A110" s="22" t="s">
        <v>52</v>
      </c>
      <c r="B110" s="17">
        <v>7.7177508269018702</v>
      </c>
      <c r="C110" s="17">
        <v>92.282249173098094</v>
      </c>
      <c r="D110" s="17">
        <v>7.5656559800568104</v>
      </c>
      <c r="E110" s="17">
        <v>92.434344019943197</v>
      </c>
      <c r="F110" s="17">
        <v>8.3952273707412903</v>
      </c>
      <c r="G110" s="17">
        <v>91.604772629258704</v>
      </c>
      <c r="H110" s="17">
        <v>9.2819302853581505</v>
      </c>
      <c r="I110" s="17">
        <v>90.718069714641899</v>
      </c>
      <c r="J110" s="17">
        <v>9.8105673693007702</v>
      </c>
      <c r="K110" s="17">
        <v>90.189432630699201</v>
      </c>
      <c r="L110" s="17">
        <v>9.66555682552303</v>
      </c>
      <c r="M110" s="17">
        <v>90.334443174477002</v>
      </c>
      <c r="N110" s="17">
        <v>9.4877547205085104</v>
      </c>
      <c r="O110" s="17">
        <v>90.512245279491495</v>
      </c>
      <c r="P110" s="17">
        <v>9.1140239358204393</v>
      </c>
      <c r="Q110" s="17">
        <v>90.885976064179602</v>
      </c>
      <c r="R110" s="17">
        <v>9.2006508161444405</v>
      </c>
      <c r="S110" s="17">
        <v>90.799349183855597</v>
      </c>
    </row>
    <row r="111" spans="1:19" x14ac:dyDescent="0.2">
      <c r="A111" s="22" t="s">
        <v>54</v>
      </c>
      <c r="B111" s="17">
        <v>1.81572339192583</v>
      </c>
      <c r="C111" s="17">
        <v>98.1842766080742</v>
      </c>
      <c r="D111" s="17">
        <v>1.6737081572960699</v>
      </c>
      <c r="E111" s="17">
        <v>98.326291842703895</v>
      </c>
      <c r="F111" s="17">
        <v>1.67396745932416</v>
      </c>
      <c r="G111" s="17">
        <v>98.326032540675797</v>
      </c>
      <c r="H111" s="17">
        <v>1.88894316886501</v>
      </c>
      <c r="I111" s="17">
        <v>98.111056831135002</v>
      </c>
      <c r="J111" s="17">
        <v>2.0582877959927099</v>
      </c>
      <c r="K111" s="17">
        <v>97.941712204007302</v>
      </c>
      <c r="L111" s="17">
        <v>2.0589510186389299</v>
      </c>
      <c r="M111" s="17">
        <v>97.941048981361106</v>
      </c>
      <c r="N111" s="17">
        <v>1.95278969957082</v>
      </c>
      <c r="O111" s="17">
        <v>98.047210300429199</v>
      </c>
      <c r="P111" s="17">
        <v>1.8376722817764199</v>
      </c>
      <c r="Q111" s="17">
        <v>98.162327718223594</v>
      </c>
      <c r="R111" s="17">
        <v>1.596440722324</v>
      </c>
      <c r="S111" s="17">
        <v>98.403559277675996</v>
      </c>
    </row>
    <row r="112" spans="1:19" x14ac:dyDescent="0.2">
      <c r="A112" s="23" t="s">
        <v>55</v>
      </c>
      <c r="B112" s="19">
        <v>9.8445595854922292</v>
      </c>
      <c r="C112" s="19">
        <v>90.155440414507794</v>
      </c>
      <c r="D112" s="19">
        <v>7.11610486891386</v>
      </c>
      <c r="E112" s="19">
        <v>92.883895131086106</v>
      </c>
      <c r="F112" s="19">
        <v>11.3793103448276</v>
      </c>
      <c r="G112" s="19">
        <v>88.620689655172399</v>
      </c>
      <c r="H112" s="19">
        <v>9.4936708860759502</v>
      </c>
      <c r="I112" s="19">
        <v>90.506329113924096</v>
      </c>
      <c r="J112" s="19">
        <v>11.034482758620699</v>
      </c>
      <c r="K112" s="19">
        <v>88.965517241379303</v>
      </c>
      <c r="L112" s="19">
        <v>11.538461538461499</v>
      </c>
      <c r="M112" s="19">
        <v>88.461538461538495</v>
      </c>
      <c r="N112" s="19">
        <v>11.4093959731544</v>
      </c>
      <c r="O112" s="19">
        <v>88.590604026845597</v>
      </c>
      <c r="P112" s="19">
        <v>9.5808383233532908</v>
      </c>
      <c r="Q112" s="19">
        <v>90.419161676646695</v>
      </c>
      <c r="R112" s="19">
        <v>10.5820105820106</v>
      </c>
      <c r="S112" s="19">
        <v>89.417989417989403</v>
      </c>
    </row>
    <row r="114" spans="1:1" x14ac:dyDescent="0.2">
      <c r="A114" s="13" t="s">
        <v>22</v>
      </c>
    </row>
    <row r="115" spans="1:1" x14ac:dyDescent="0.2">
      <c r="A115" s="13" t="s">
        <v>68</v>
      </c>
    </row>
    <row r="116" spans="1:1" x14ac:dyDescent="0.2">
      <c r="A116" s="13" t="s">
        <v>26</v>
      </c>
    </row>
    <row r="117" spans="1:1" x14ac:dyDescent="0.2">
      <c r="A117" s="13"/>
    </row>
    <row r="118" spans="1:1" x14ac:dyDescent="0.2">
      <c r="A118" s="13" t="s">
        <v>143</v>
      </c>
    </row>
    <row r="119" spans="1:1" x14ac:dyDescent="0.2">
      <c r="A119" s="13" t="s">
        <v>278</v>
      </c>
    </row>
  </sheetData>
  <mergeCells count="10">
    <mergeCell ref="L5:M5"/>
    <mergeCell ref="N5:O5"/>
    <mergeCell ref="P5:Q5"/>
    <mergeCell ref="R5:S5"/>
    <mergeCell ref="B7:S7"/>
    <mergeCell ref="B5:C5"/>
    <mergeCell ref="D5:E5"/>
    <mergeCell ref="F5:G5"/>
    <mergeCell ref="H5:I5"/>
    <mergeCell ref="J5:K5"/>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J120"/>
  <sheetViews>
    <sheetView showGridLines="0" workbookViewId="0">
      <pane xSplit="1" ySplit="6" topLeftCell="B106"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HYPERLINK("#'Contents'!A17", "Link to contents")</f>
        <v>Link to contents</v>
      </c>
    </row>
    <row r="3" spans="1:10" ht="15" x14ac:dyDescent="0.25">
      <c r="A3" s="2" t="s">
        <v>73</v>
      </c>
    </row>
    <row r="5" spans="1:10" x14ac:dyDescent="0.2">
      <c r="B5" s="5" t="s">
        <v>4</v>
      </c>
      <c r="C5" s="5" t="s">
        <v>5</v>
      </c>
      <c r="D5" s="5" t="s">
        <v>6</v>
      </c>
      <c r="E5" s="5" t="s">
        <v>7</v>
      </c>
      <c r="F5" s="5" t="s">
        <v>8</v>
      </c>
      <c r="G5" s="5" t="s">
        <v>9</v>
      </c>
      <c r="H5" s="5" t="s">
        <v>10</v>
      </c>
      <c r="I5" s="5" t="s">
        <v>11</v>
      </c>
      <c r="J5" s="5" t="s">
        <v>12</v>
      </c>
    </row>
    <row r="6" spans="1:10" x14ac:dyDescent="0.2">
      <c r="A6" s="6"/>
      <c r="B6" s="91" t="s">
        <v>39</v>
      </c>
      <c r="C6" s="92"/>
      <c r="D6" s="92"/>
      <c r="E6" s="92"/>
      <c r="F6" s="92"/>
      <c r="G6" s="92"/>
      <c r="H6" s="92"/>
      <c r="I6" s="92"/>
      <c r="J6" s="92"/>
    </row>
    <row r="7" spans="1:10" x14ac:dyDescent="0.2">
      <c r="A7" s="9" t="s">
        <v>14</v>
      </c>
    </row>
    <row r="8" spans="1:10" x14ac:dyDescent="0.2">
      <c r="A8" s="21" t="s">
        <v>63</v>
      </c>
      <c r="B8" s="25">
        <v>6.4240740740740696</v>
      </c>
      <c r="C8" s="25">
        <v>6.72067039106145</v>
      </c>
      <c r="D8" s="25">
        <v>6.4716312056737602</v>
      </c>
      <c r="E8" s="25">
        <v>6.33810572687225</v>
      </c>
      <c r="F8" s="25">
        <v>6.6369230769230798</v>
      </c>
      <c r="G8" s="25">
        <v>7.1244813278008303</v>
      </c>
      <c r="H8" s="25">
        <v>7.4970297029703001</v>
      </c>
      <c r="I8" s="25">
        <v>7.5832614322692002</v>
      </c>
      <c r="J8" s="25">
        <v>7.66827386692382</v>
      </c>
    </row>
    <row r="9" spans="1:10" x14ac:dyDescent="0.2">
      <c r="A9" s="22" t="s">
        <v>52</v>
      </c>
      <c r="B9" s="17">
        <v>7.1714285714285699</v>
      </c>
      <c r="C9" s="17">
        <v>7.4110535405872202</v>
      </c>
      <c r="D9" s="17">
        <v>7.0085227272727302</v>
      </c>
      <c r="E9" s="17">
        <v>6.8254172015404402</v>
      </c>
      <c r="F9" s="17">
        <v>7.1154761904761896</v>
      </c>
      <c r="G9" s="17">
        <v>7.6037296037296001</v>
      </c>
      <c r="H9" s="17">
        <v>7.9866071428571397</v>
      </c>
      <c r="I9" s="17">
        <v>7.9599618684461397</v>
      </c>
      <c r="J9" s="17">
        <v>8.0148305084745797</v>
      </c>
    </row>
    <row r="10" spans="1:10" x14ac:dyDescent="0.2">
      <c r="A10" s="22" t="s">
        <v>54</v>
      </c>
      <c r="B10" s="17">
        <v>3.7314814814814801</v>
      </c>
      <c r="C10" s="17">
        <v>3.3606557377049202</v>
      </c>
      <c r="D10" s="17">
        <v>3.4242424242424199</v>
      </c>
      <c r="E10" s="17">
        <v>3.1864406779660999</v>
      </c>
      <c r="F10" s="17">
        <v>3.4710743801652901</v>
      </c>
      <c r="G10" s="17">
        <v>3.23300970873786</v>
      </c>
      <c r="H10" s="17">
        <v>3.2727272727272698</v>
      </c>
      <c r="I10" s="17">
        <v>3.6285714285714299</v>
      </c>
      <c r="J10" s="17">
        <v>3.4431818181818201</v>
      </c>
    </row>
    <row r="11" spans="1:10" x14ac:dyDescent="0.2">
      <c r="A11" s="22" t="s">
        <v>55</v>
      </c>
      <c r="B11" s="17">
        <v>4.5</v>
      </c>
      <c r="C11" s="17">
        <v>7.4</v>
      </c>
      <c r="D11" s="17">
        <v>8.9</v>
      </c>
      <c r="E11" s="17">
        <v>5.6363636363636402</v>
      </c>
      <c r="F11" s="17">
        <v>5.28571428571429</v>
      </c>
      <c r="G11" s="17" t="s">
        <v>74</v>
      </c>
      <c r="H11" s="17">
        <v>14</v>
      </c>
      <c r="I11" s="17">
        <v>11.6</v>
      </c>
      <c r="J11" s="17">
        <v>16.600000000000001</v>
      </c>
    </row>
    <row r="12" spans="1:10" x14ac:dyDescent="0.2">
      <c r="A12" s="21" t="s">
        <v>64</v>
      </c>
      <c r="B12" s="25">
        <v>1.91772151898734</v>
      </c>
      <c r="C12" s="25">
        <v>1.9665071770334901</v>
      </c>
      <c r="D12" s="25">
        <v>2.1211498973306</v>
      </c>
      <c r="E12" s="25">
        <v>2.1944444444444402</v>
      </c>
      <c r="F12" s="25">
        <v>2.40958268933539</v>
      </c>
      <c r="G12" s="25">
        <v>2.6181818181818199</v>
      </c>
      <c r="H12" s="25">
        <v>2.7211538461538498</v>
      </c>
      <c r="I12" s="25">
        <v>2.84520884520885</v>
      </c>
      <c r="J12" s="25">
        <v>2.9773333333333301</v>
      </c>
    </row>
    <row r="13" spans="1:10" x14ac:dyDescent="0.2">
      <c r="A13" s="22" t="s">
        <v>52</v>
      </c>
      <c r="B13" s="17">
        <v>1.9475524475524499</v>
      </c>
      <c r="C13" s="17">
        <v>1.9818652849740901</v>
      </c>
      <c r="D13" s="17">
        <v>2.1662971175166299</v>
      </c>
      <c r="E13" s="17">
        <v>2.2131147540983598</v>
      </c>
      <c r="F13" s="17">
        <v>2.4493464052287601</v>
      </c>
      <c r="G13" s="17">
        <v>2.6551724137931001</v>
      </c>
      <c r="H13" s="17">
        <v>2.77391304347826</v>
      </c>
      <c r="I13" s="17">
        <v>2.8942675159235698</v>
      </c>
      <c r="J13" s="17">
        <v>3.0082987551867202</v>
      </c>
    </row>
    <row r="14" spans="1:10" x14ac:dyDescent="0.2">
      <c r="A14" s="22" t="s">
        <v>54</v>
      </c>
      <c r="B14" s="17">
        <v>1.4</v>
      </c>
      <c r="C14" s="17">
        <v>1.62962962962963</v>
      </c>
      <c r="D14" s="17">
        <v>1.3214285714285701</v>
      </c>
      <c r="E14" s="17">
        <v>1.4545454545454499</v>
      </c>
      <c r="F14" s="17">
        <v>1.55555555555556</v>
      </c>
      <c r="G14" s="17">
        <v>1.5454545454545501</v>
      </c>
      <c r="H14" s="17">
        <v>1.4411764705882399</v>
      </c>
      <c r="I14" s="17">
        <v>1.4615384615384599</v>
      </c>
      <c r="J14" s="17">
        <v>1.8333333333333299</v>
      </c>
    </row>
    <row r="15" spans="1:10" x14ac:dyDescent="0.2">
      <c r="A15" s="22" t="s">
        <v>55</v>
      </c>
      <c r="B15" s="17">
        <v>2.8</v>
      </c>
      <c r="C15" s="17">
        <v>2.6</v>
      </c>
      <c r="D15" s="17">
        <v>2.375</v>
      </c>
      <c r="E15" s="17">
        <v>3.4</v>
      </c>
      <c r="F15" s="17">
        <v>2.25</v>
      </c>
      <c r="G15" s="17" t="s">
        <v>74</v>
      </c>
      <c r="H15" s="17">
        <v>4.5</v>
      </c>
      <c r="I15" s="17" t="s">
        <v>74</v>
      </c>
      <c r="J15" s="17" t="s">
        <v>74</v>
      </c>
    </row>
    <row r="16" spans="1:10" x14ac:dyDescent="0.2">
      <c r="A16" s="21" t="s">
        <v>65</v>
      </c>
      <c r="B16" s="25">
        <v>1.34210526315789</v>
      </c>
      <c r="C16" s="25">
        <v>1.4047619047619</v>
      </c>
      <c r="D16" s="25">
        <v>1.5344827586206899</v>
      </c>
      <c r="E16" s="25">
        <v>1.3214285714285701</v>
      </c>
      <c r="F16" s="25">
        <v>1.1818181818181801</v>
      </c>
      <c r="G16" s="25">
        <v>1.3076923076923099</v>
      </c>
      <c r="H16" s="25">
        <v>1.4791666666666701</v>
      </c>
      <c r="I16" s="25">
        <v>1.5090909090909099</v>
      </c>
      <c r="J16" s="25">
        <v>1.34</v>
      </c>
    </row>
    <row r="17" spans="1:10" x14ac:dyDescent="0.2">
      <c r="A17" s="22" t="s">
        <v>52</v>
      </c>
      <c r="B17" s="17">
        <v>1.38709677419355</v>
      </c>
      <c r="C17" s="17">
        <v>1.4102564102564099</v>
      </c>
      <c r="D17" s="17">
        <v>1.4905660377358501</v>
      </c>
      <c r="E17" s="17">
        <v>1.3396226415094299</v>
      </c>
      <c r="F17" s="17">
        <v>1.1960784313725501</v>
      </c>
      <c r="G17" s="17">
        <v>1.3333333333333299</v>
      </c>
      <c r="H17" s="17">
        <v>1.51111111111111</v>
      </c>
      <c r="I17" s="17">
        <v>1.5510204081632699</v>
      </c>
      <c r="J17" s="17">
        <v>1.3953488372092999</v>
      </c>
    </row>
    <row r="18" spans="1:10" x14ac:dyDescent="0.2">
      <c r="A18" s="22" t="s">
        <v>54</v>
      </c>
      <c r="B18" s="17">
        <v>1.1428571428571399</v>
      </c>
      <c r="C18" s="17" t="s">
        <v>74</v>
      </c>
      <c r="D18" s="17">
        <v>1</v>
      </c>
      <c r="E18" s="17" t="s">
        <v>74</v>
      </c>
      <c r="F18" s="17">
        <v>1</v>
      </c>
      <c r="G18" s="17" t="s">
        <v>74</v>
      </c>
      <c r="H18" s="17" t="s">
        <v>74</v>
      </c>
      <c r="I18" s="17">
        <v>1.1666666666666701</v>
      </c>
      <c r="J18" s="17">
        <v>1</v>
      </c>
    </row>
    <row r="19" spans="1:10" x14ac:dyDescent="0.2">
      <c r="A19" s="22" t="s">
        <v>55</v>
      </c>
      <c r="B19" s="17" t="s">
        <v>74</v>
      </c>
      <c r="C19" s="17" t="s">
        <v>74</v>
      </c>
      <c r="D19" s="17" t="s">
        <v>74</v>
      </c>
      <c r="E19" s="17" t="s">
        <v>74</v>
      </c>
      <c r="F19" s="17" t="s">
        <v>74</v>
      </c>
      <c r="G19" s="17" t="s">
        <v>74</v>
      </c>
      <c r="H19" s="17" t="s">
        <v>74</v>
      </c>
      <c r="I19" s="17" t="s">
        <v>74</v>
      </c>
      <c r="J19" s="17" t="s">
        <v>74</v>
      </c>
    </row>
    <row r="20" spans="1:10" x14ac:dyDescent="0.2">
      <c r="A20" s="21" t="s">
        <v>66</v>
      </c>
      <c r="B20" s="25">
        <v>1.5819209039547999</v>
      </c>
      <c r="C20" s="25">
        <v>1.6072874493927101</v>
      </c>
      <c r="D20" s="25">
        <v>1.59760956175299</v>
      </c>
      <c r="E20" s="25">
        <v>1.5328467153284699</v>
      </c>
      <c r="F20" s="25">
        <v>1.44051446945338</v>
      </c>
      <c r="G20" s="25">
        <v>1.5454545454545501</v>
      </c>
      <c r="H20" s="25">
        <v>1.55987055016181</v>
      </c>
      <c r="I20" s="25">
        <v>1.5589743589743601</v>
      </c>
      <c r="J20" s="25">
        <v>1.6543909348441901</v>
      </c>
    </row>
    <row r="21" spans="1:10" x14ac:dyDescent="0.2">
      <c r="A21" s="22" t="s">
        <v>52</v>
      </c>
      <c r="B21" s="17">
        <v>1.5755395683453199</v>
      </c>
      <c r="C21" s="17">
        <v>1.66507177033493</v>
      </c>
      <c r="D21" s="17">
        <v>1.57466063348416</v>
      </c>
      <c r="E21" s="17">
        <v>1.56378600823045</v>
      </c>
      <c r="F21" s="17">
        <v>1.4640287769784199</v>
      </c>
      <c r="G21" s="17">
        <v>1.5633333333333299</v>
      </c>
      <c r="H21" s="17">
        <v>1.5670103092783501</v>
      </c>
      <c r="I21" s="17">
        <v>1.5444444444444401</v>
      </c>
      <c r="J21" s="17">
        <v>1.6707692307692299</v>
      </c>
    </row>
    <row r="22" spans="1:10" x14ac:dyDescent="0.2">
      <c r="A22" s="22" t="s">
        <v>54</v>
      </c>
      <c r="B22" s="17">
        <v>1.5588235294117601</v>
      </c>
      <c r="C22" s="17">
        <v>1.0967741935483899</v>
      </c>
      <c r="D22" s="17">
        <v>1.76</v>
      </c>
      <c r="E22" s="17">
        <v>1.28571428571429</v>
      </c>
      <c r="F22" s="17">
        <v>1.24</v>
      </c>
      <c r="G22" s="17">
        <v>1.29411764705882</v>
      </c>
      <c r="H22" s="17">
        <v>1.44444444444444</v>
      </c>
      <c r="I22" s="17">
        <v>1.48</v>
      </c>
      <c r="J22" s="17">
        <v>1.42307692307692</v>
      </c>
    </row>
    <row r="23" spans="1:10" x14ac:dyDescent="0.2">
      <c r="A23" s="22" t="s">
        <v>55</v>
      </c>
      <c r="B23" s="17">
        <v>2</v>
      </c>
      <c r="C23" s="17">
        <v>2.1428571428571401</v>
      </c>
      <c r="D23" s="17">
        <v>1.8</v>
      </c>
      <c r="E23" s="17" t="s">
        <v>74</v>
      </c>
      <c r="F23" s="17">
        <v>1.25</v>
      </c>
      <c r="G23" s="17" t="s">
        <v>74</v>
      </c>
      <c r="H23" s="17" t="s">
        <v>74</v>
      </c>
      <c r="I23" s="17">
        <v>3</v>
      </c>
      <c r="J23" s="17" t="s">
        <v>74</v>
      </c>
    </row>
    <row r="24" spans="1:10" x14ac:dyDescent="0.2">
      <c r="A24" s="21" t="s">
        <v>67</v>
      </c>
      <c r="B24" s="25">
        <v>1.0454545454545501</v>
      </c>
      <c r="C24" s="25">
        <v>1.0714285714285701</v>
      </c>
      <c r="D24" s="25">
        <v>1.0476190476190499</v>
      </c>
      <c r="E24" s="25">
        <v>1.1111111111111101</v>
      </c>
      <c r="F24" s="25">
        <v>1.0533333333333299</v>
      </c>
      <c r="G24" s="25">
        <v>1.1428571428571399</v>
      </c>
      <c r="H24" s="25">
        <v>1.17948717948718</v>
      </c>
      <c r="I24" s="25">
        <v>1.0989010989011001</v>
      </c>
      <c r="J24" s="25">
        <v>1.08421052631579</v>
      </c>
    </row>
    <row r="25" spans="1:10" x14ac:dyDescent="0.2">
      <c r="A25" s="22" t="s">
        <v>52</v>
      </c>
      <c r="B25" s="17">
        <v>1.0526315789473699</v>
      </c>
      <c r="C25" s="17">
        <v>1.0434782608695701</v>
      </c>
      <c r="D25" s="17">
        <v>1.05714285714286</v>
      </c>
      <c r="E25" s="17">
        <v>1.0980392156862699</v>
      </c>
      <c r="F25" s="17">
        <v>1.0547945205479501</v>
      </c>
      <c r="G25" s="17">
        <v>1.1527777777777799</v>
      </c>
      <c r="H25" s="17">
        <v>1.1866666666666701</v>
      </c>
      <c r="I25" s="17">
        <v>1.10112359550562</v>
      </c>
      <c r="J25" s="17">
        <v>1.08988764044944</v>
      </c>
    </row>
    <row r="26" spans="1:10" x14ac:dyDescent="0.2">
      <c r="A26" s="22" t="s">
        <v>54</v>
      </c>
      <c r="B26" s="17" t="s">
        <v>74</v>
      </c>
      <c r="C26" s="17">
        <v>1.2</v>
      </c>
      <c r="D26" s="17">
        <v>1</v>
      </c>
      <c r="E26" s="17" t="s">
        <v>74</v>
      </c>
      <c r="F26" s="17" t="s">
        <v>74</v>
      </c>
      <c r="G26" s="17">
        <v>1</v>
      </c>
      <c r="H26" s="17" t="s">
        <v>74</v>
      </c>
      <c r="I26" s="17" t="s">
        <v>74</v>
      </c>
      <c r="J26" s="17">
        <v>1</v>
      </c>
    </row>
    <row r="27" spans="1:10" x14ac:dyDescent="0.2">
      <c r="A27" s="23" t="s">
        <v>55</v>
      </c>
      <c r="B27" s="19" t="s">
        <v>74</v>
      </c>
      <c r="C27" s="19" t="s">
        <v>74</v>
      </c>
      <c r="D27" s="19" t="s">
        <v>74</v>
      </c>
      <c r="E27" s="19" t="s">
        <v>74</v>
      </c>
      <c r="F27" s="19" t="s">
        <v>74</v>
      </c>
      <c r="G27" s="19" t="s">
        <v>74</v>
      </c>
      <c r="H27" s="19" t="s">
        <v>74</v>
      </c>
      <c r="I27" s="19" t="s">
        <v>74</v>
      </c>
      <c r="J27" s="19" t="s">
        <v>74</v>
      </c>
    </row>
    <row r="28" spans="1:10" x14ac:dyDescent="0.2">
      <c r="A28" s="9" t="s">
        <v>18</v>
      </c>
    </row>
    <row r="29" spans="1:10" x14ac:dyDescent="0.2">
      <c r="A29" s="21" t="s">
        <v>63</v>
      </c>
      <c r="B29" s="25">
        <v>3.6876414667270301</v>
      </c>
      <c r="C29" s="25">
        <v>4.0108733777621897</v>
      </c>
      <c r="D29" s="25">
        <v>4.2498605688789697</v>
      </c>
      <c r="E29" s="25">
        <v>4.7455146364494798</v>
      </c>
      <c r="F29" s="25">
        <v>5.2414752957550501</v>
      </c>
      <c r="G29" s="25">
        <v>5.6615384615384601</v>
      </c>
      <c r="H29" s="25">
        <v>5.7417556897352497</v>
      </c>
      <c r="I29" s="25">
        <v>6.0332977588047001</v>
      </c>
      <c r="J29" s="25">
        <v>6.0823764353469798</v>
      </c>
    </row>
    <row r="30" spans="1:10" x14ac:dyDescent="0.2">
      <c r="A30" s="22" t="s">
        <v>52</v>
      </c>
      <c r="B30" s="17">
        <v>4.0094654788418698</v>
      </c>
      <c r="C30" s="17">
        <v>4.3101871101871101</v>
      </c>
      <c r="D30" s="17">
        <v>4.5550130208333304</v>
      </c>
      <c r="E30" s="17">
        <v>5.0515883790388303</v>
      </c>
      <c r="F30" s="17">
        <v>5.5350052246603996</v>
      </c>
      <c r="G30" s="17">
        <v>5.9618596881959904</v>
      </c>
      <c r="H30" s="17">
        <v>6.0314096016343202</v>
      </c>
      <c r="I30" s="17">
        <v>6.3526785714285703</v>
      </c>
      <c r="J30" s="17">
        <v>6.3926701570680597</v>
      </c>
    </row>
    <row r="31" spans="1:10" x14ac:dyDescent="0.2">
      <c r="A31" s="22" t="s">
        <v>54</v>
      </c>
      <c r="B31" s="17">
        <v>2.1326530612244898</v>
      </c>
      <c r="C31" s="17">
        <v>2.3317073170731701</v>
      </c>
      <c r="D31" s="17">
        <v>2.19157894736842</v>
      </c>
      <c r="E31" s="17">
        <v>2.3835616438356202</v>
      </c>
      <c r="F31" s="17">
        <v>2.6314606741572999</v>
      </c>
      <c r="G31" s="17">
        <v>2.6795580110497199</v>
      </c>
      <c r="H31" s="17">
        <v>2.65405405405405</v>
      </c>
      <c r="I31" s="17">
        <v>2.6</v>
      </c>
      <c r="J31" s="17">
        <v>2.9183098591549301</v>
      </c>
    </row>
    <row r="32" spans="1:10" x14ac:dyDescent="0.2">
      <c r="A32" s="22" t="s">
        <v>55</v>
      </c>
      <c r="B32" s="17">
        <v>5.1904761904761898</v>
      </c>
      <c r="C32" s="17">
        <v>3.1388888888888902</v>
      </c>
      <c r="D32" s="17">
        <v>5.2820512820512802</v>
      </c>
      <c r="E32" s="17">
        <v>6.6428571428571397</v>
      </c>
      <c r="F32" s="17">
        <v>6.2368421052631602</v>
      </c>
      <c r="G32" s="17">
        <v>5.7272727272727302</v>
      </c>
      <c r="H32" s="17">
        <v>6.15</v>
      </c>
      <c r="I32" s="17">
        <v>8.5789473684210495</v>
      </c>
      <c r="J32" s="17">
        <v>5.9545454545454497</v>
      </c>
    </row>
    <row r="33" spans="1:10" x14ac:dyDescent="0.2">
      <c r="A33" s="21" t="s">
        <v>64</v>
      </c>
      <c r="B33" s="25">
        <v>1.9832752613240401</v>
      </c>
      <c r="C33" s="25">
        <v>2.0907668231611898</v>
      </c>
      <c r="D33" s="25">
        <v>2.2549399457574602</v>
      </c>
      <c r="E33" s="25">
        <v>2.5004772510340398</v>
      </c>
      <c r="F33" s="25">
        <v>2.7008887526815801</v>
      </c>
      <c r="G33" s="25">
        <v>2.8771756978653502</v>
      </c>
      <c r="H33" s="25">
        <v>2.8769046907678502</v>
      </c>
      <c r="I33" s="25">
        <v>2.9515608180839599</v>
      </c>
      <c r="J33" s="25">
        <v>3.11537242472266</v>
      </c>
    </row>
    <row r="34" spans="1:10" x14ac:dyDescent="0.2">
      <c r="A34" s="22" t="s">
        <v>52</v>
      </c>
      <c r="B34" s="17">
        <v>2.02714932126697</v>
      </c>
      <c r="C34" s="17">
        <v>2.1398992725237802</v>
      </c>
      <c r="D34" s="17">
        <v>2.2939967105263199</v>
      </c>
      <c r="E34" s="17">
        <v>2.5441027374112899</v>
      </c>
      <c r="F34" s="17">
        <v>2.7546131434121102</v>
      </c>
      <c r="G34" s="17">
        <v>2.92790937178167</v>
      </c>
      <c r="H34" s="17">
        <v>2.9259028642590299</v>
      </c>
      <c r="I34" s="17">
        <v>3.0084841628959298</v>
      </c>
      <c r="J34" s="17">
        <v>3.1673306772908401</v>
      </c>
    </row>
    <row r="35" spans="1:10" x14ac:dyDescent="0.2">
      <c r="A35" s="22" t="s">
        <v>54</v>
      </c>
      <c r="B35" s="17">
        <v>1.36559139784946</v>
      </c>
      <c r="C35" s="17">
        <v>1.32075471698113</v>
      </c>
      <c r="D35" s="17">
        <v>1.4590163934426199</v>
      </c>
      <c r="E35" s="17">
        <v>1.5302013422818801</v>
      </c>
      <c r="F35" s="17">
        <v>1.5763888888888899</v>
      </c>
      <c r="G35" s="17">
        <v>1.6967213114754101</v>
      </c>
      <c r="H35" s="17">
        <v>1.64462809917355</v>
      </c>
      <c r="I35" s="17">
        <v>1.6280487804878001</v>
      </c>
      <c r="J35" s="17">
        <v>1.87596899224806</v>
      </c>
    </row>
    <row r="36" spans="1:10" x14ac:dyDescent="0.2">
      <c r="A36" s="22" t="s">
        <v>55</v>
      </c>
      <c r="B36" s="17">
        <v>1.9375</v>
      </c>
      <c r="C36" s="17">
        <v>1.8333333333333299</v>
      </c>
      <c r="D36" s="17">
        <v>2.3333333333333299</v>
      </c>
      <c r="E36" s="17">
        <v>2.94285714285714</v>
      </c>
      <c r="F36" s="17">
        <v>2.56666666666667</v>
      </c>
      <c r="G36" s="17">
        <v>2.5</v>
      </c>
      <c r="H36" s="17">
        <v>2.28571428571429</v>
      </c>
      <c r="I36" s="17">
        <v>3.9375</v>
      </c>
      <c r="J36" s="17">
        <v>3.3571428571428599</v>
      </c>
    </row>
    <row r="37" spans="1:10" x14ac:dyDescent="0.2">
      <c r="A37" s="21" t="s">
        <v>65</v>
      </c>
      <c r="B37" s="25">
        <v>1.3181818181818199</v>
      </c>
      <c r="C37" s="25">
        <v>1.33582089552239</v>
      </c>
      <c r="D37" s="25">
        <v>1.36142322097378</v>
      </c>
      <c r="E37" s="25">
        <v>1.3431542461005199</v>
      </c>
      <c r="F37" s="25">
        <v>1.35974304068522</v>
      </c>
      <c r="G37" s="25">
        <v>1.4055415617128499</v>
      </c>
      <c r="H37" s="25">
        <v>1.3720379146919399</v>
      </c>
      <c r="I37" s="25">
        <v>1.4075723830735001</v>
      </c>
      <c r="J37" s="25">
        <v>1.4651741293532301</v>
      </c>
    </row>
    <row r="38" spans="1:10" x14ac:dyDescent="0.2">
      <c r="A38" s="22" t="s">
        <v>52</v>
      </c>
      <c r="B38" s="17">
        <v>1.3345070422535199</v>
      </c>
      <c r="C38" s="17">
        <v>1.3520000000000001</v>
      </c>
      <c r="D38" s="17">
        <v>1.3719512195121999</v>
      </c>
      <c r="E38" s="17">
        <v>1.3673469387755099</v>
      </c>
      <c r="F38" s="17">
        <v>1.3723653395784501</v>
      </c>
      <c r="G38" s="17">
        <v>1.4231805929919099</v>
      </c>
      <c r="H38" s="17">
        <v>1.3890274314214499</v>
      </c>
      <c r="I38" s="17">
        <v>1.44174757281553</v>
      </c>
      <c r="J38" s="17">
        <v>1.4945355191256799</v>
      </c>
    </row>
    <row r="39" spans="1:10" x14ac:dyDescent="0.2">
      <c r="A39" s="22" t="s">
        <v>54</v>
      </c>
      <c r="B39" s="17">
        <v>1.1304347826087</v>
      </c>
      <c r="C39" s="17">
        <v>1.0526315789473699</v>
      </c>
      <c r="D39" s="17">
        <v>1.13513513513514</v>
      </c>
      <c r="E39" s="17">
        <v>1</v>
      </c>
      <c r="F39" s="17">
        <v>1.2432432432432401</v>
      </c>
      <c r="G39" s="17">
        <v>1.1599999999999999</v>
      </c>
      <c r="H39" s="17">
        <v>1.0476190476190499</v>
      </c>
      <c r="I39" s="17">
        <v>1.02857142857143</v>
      </c>
      <c r="J39" s="17">
        <v>1.1428571428571399</v>
      </c>
    </row>
    <row r="40" spans="1:10" x14ac:dyDescent="0.2">
      <c r="A40" s="22" t="s">
        <v>55</v>
      </c>
      <c r="B40" s="17" t="s">
        <v>74</v>
      </c>
      <c r="C40" s="17">
        <v>1.25</v>
      </c>
      <c r="D40" s="17">
        <v>2</v>
      </c>
      <c r="E40" s="17" t="s">
        <v>74</v>
      </c>
      <c r="F40" s="17" t="s">
        <v>74</v>
      </c>
      <c r="G40" s="17" t="s">
        <v>74</v>
      </c>
      <c r="H40" s="17" t="s">
        <v>74</v>
      </c>
      <c r="I40" s="17" t="s">
        <v>74</v>
      </c>
      <c r="J40" s="17" t="s">
        <v>74</v>
      </c>
    </row>
    <row r="41" spans="1:10" x14ac:dyDescent="0.2">
      <c r="A41" s="21" t="s">
        <v>66</v>
      </c>
      <c r="B41" s="25">
        <v>1.3369565217391299</v>
      </c>
      <c r="C41" s="25">
        <v>1.3181818181818199</v>
      </c>
      <c r="D41" s="25">
        <v>1.3244206773618501</v>
      </c>
      <c r="E41" s="25">
        <v>1.3207236842105301</v>
      </c>
      <c r="F41" s="25">
        <v>1.3266253869969</v>
      </c>
      <c r="G41" s="25">
        <v>1.3274193548387101</v>
      </c>
      <c r="H41" s="25">
        <v>1.36825885978428</v>
      </c>
      <c r="I41" s="25">
        <v>1.4809160305343501</v>
      </c>
      <c r="J41" s="25">
        <v>1.46187050359712</v>
      </c>
    </row>
    <row r="42" spans="1:10" x14ac:dyDescent="0.2">
      <c r="A42" s="22" t="s">
        <v>52</v>
      </c>
      <c r="B42" s="17">
        <v>1.3580645161290299</v>
      </c>
      <c r="C42" s="17">
        <v>1.3049450549450501</v>
      </c>
      <c r="D42" s="17">
        <v>1.35135135135135</v>
      </c>
      <c r="E42" s="17">
        <v>1.3404255319148899</v>
      </c>
      <c r="F42" s="17">
        <v>1.30598290598291</v>
      </c>
      <c r="G42" s="17">
        <v>1.3298059964726601</v>
      </c>
      <c r="H42" s="17">
        <v>1.3915966386554599</v>
      </c>
      <c r="I42" s="17">
        <v>1.5028248587570601</v>
      </c>
      <c r="J42" s="17">
        <v>1.46540880503145</v>
      </c>
    </row>
    <row r="43" spans="1:10" x14ac:dyDescent="0.2">
      <c r="A43" s="22" t="s">
        <v>54</v>
      </c>
      <c r="B43" s="17">
        <v>1.2222222222222201</v>
      </c>
      <c r="C43" s="17">
        <v>1.4150943396226401</v>
      </c>
      <c r="D43" s="17">
        <v>1.1506849315068499</v>
      </c>
      <c r="E43" s="17">
        <v>1.1948051948051901</v>
      </c>
      <c r="F43" s="17">
        <v>1.4905660377358501</v>
      </c>
      <c r="G43" s="17">
        <v>1.30612244897959</v>
      </c>
      <c r="H43" s="17">
        <v>1.0980392156862699</v>
      </c>
      <c r="I43" s="17">
        <v>1.27142857142857</v>
      </c>
      <c r="J43" s="17">
        <v>1.4464285714285701</v>
      </c>
    </row>
    <row r="44" spans="1:10" x14ac:dyDescent="0.2">
      <c r="A44" s="22" t="s">
        <v>55</v>
      </c>
      <c r="B44" s="17">
        <v>1.25</v>
      </c>
      <c r="C44" s="17" t="s">
        <v>74</v>
      </c>
      <c r="D44" s="17">
        <v>1.28571428571429</v>
      </c>
      <c r="E44" s="17">
        <v>1.28571428571429</v>
      </c>
      <c r="F44" s="17">
        <v>1.75</v>
      </c>
      <c r="G44" s="17">
        <v>1.25</v>
      </c>
      <c r="H44" s="17" t="s">
        <v>74</v>
      </c>
      <c r="I44" s="17">
        <v>1.375</v>
      </c>
      <c r="J44" s="17" t="s">
        <v>74</v>
      </c>
    </row>
    <row r="45" spans="1:10" x14ac:dyDescent="0.2">
      <c r="A45" s="21" t="s">
        <v>67</v>
      </c>
      <c r="B45" s="25">
        <v>1.16190476190476</v>
      </c>
      <c r="C45" s="25">
        <v>1.1490196078431401</v>
      </c>
      <c r="D45" s="25">
        <v>1.1349862258953201</v>
      </c>
      <c r="E45" s="25">
        <v>1.1527777777777799</v>
      </c>
      <c r="F45" s="25">
        <v>1.1705756929637501</v>
      </c>
      <c r="G45" s="25">
        <v>1.18465227817746</v>
      </c>
      <c r="H45" s="25">
        <v>1.1684665226781901</v>
      </c>
      <c r="I45" s="25">
        <v>1.15800415800416</v>
      </c>
      <c r="J45" s="25">
        <v>1.1948955916473301</v>
      </c>
    </row>
    <row r="46" spans="1:10" x14ac:dyDescent="0.2">
      <c r="A46" s="22" t="s">
        <v>52</v>
      </c>
      <c r="B46" s="17">
        <v>1.1837837837837799</v>
      </c>
      <c r="C46" s="17">
        <v>1.15744680851064</v>
      </c>
      <c r="D46" s="17">
        <v>1.14161849710983</v>
      </c>
      <c r="E46" s="17">
        <v>1.15617128463476</v>
      </c>
      <c r="F46" s="17">
        <v>1.1757990867579899</v>
      </c>
      <c r="G46" s="17">
        <v>1.1934673366834201</v>
      </c>
      <c r="H46" s="17">
        <v>1.1753986332574</v>
      </c>
      <c r="I46" s="17">
        <v>1.1641137855579899</v>
      </c>
      <c r="J46" s="17">
        <v>1.1966426858513199</v>
      </c>
    </row>
    <row r="47" spans="1:10" x14ac:dyDescent="0.2">
      <c r="A47" s="22" t="s">
        <v>54</v>
      </c>
      <c r="B47" s="17">
        <v>1</v>
      </c>
      <c r="C47" s="17">
        <v>1.0625</v>
      </c>
      <c r="D47" s="17">
        <v>1</v>
      </c>
      <c r="E47" s="17">
        <v>1.08</v>
      </c>
      <c r="F47" s="17">
        <v>1.0416666666666701</v>
      </c>
      <c r="G47" s="17">
        <v>1</v>
      </c>
      <c r="H47" s="17">
        <v>1</v>
      </c>
      <c r="I47" s="17">
        <v>1</v>
      </c>
      <c r="J47" s="17">
        <v>1</v>
      </c>
    </row>
    <row r="48" spans="1:10" x14ac:dyDescent="0.2">
      <c r="A48" s="23" t="s">
        <v>55</v>
      </c>
      <c r="B48" s="19" t="s">
        <v>74</v>
      </c>
      <c r="C48" s="19">
        <v>1</v>
      </c>
      <c r="D48" s="19" t="s">
        <v>74</v>
      </c>
      <c r="E48" s="19">
        <v>1.2</v>
      </c>
      <c r="F48" s="19">
        <v>1.28571428571429</v>
      </c>
      <c r="G48" s="19" t="s">
        <v>74</v>
      </c>
      <c r="H48" s="19">
        <v>1.1666666666666701</v>
      </c>
      <c r="I48" s="19" t="s">
        <v>74</v>
      </c>
      <c r="J48" s="19">
        <v>1.5</v>
      </c>
    </row>
    <row r="49" spans="1:10" x14ac:dyDescent="0.2">
      <c r="A49" s="9" t="s">
        <v>19</v>
      </c>
    </row>
    <row r="50" spans="1:10" x14ac:dyDescent="0.2">
      <c r="A50" s="21" t="s">
        <v>63</v>
      </c>
      <c r="B50" s="25">
        <v>6.7480158730158699</v>
      </c>
      <c r="C50" s="25">
        <v>6.7271708683473399</v>
      </c>
      <c r="D50" s="25">
        <v>6.7244999999999999</v>
      </c>
      <c r="E50" s="25">
        <v>7.2947368421052596</v>
      </c>
      <c r="F50" s="25">
        <v>7.6382584529874897</v>
      </c>
      <c r="G50" s="25">
        <v>7.7652001977261502</v>
      </c>
      <c r="H50" s="25">
        <v>7.8659554730983299</v>
      </c>
      <c r="I50" s="25">
        <v>8.4851774530271395</v>
      </c>
      <c r="J50" s="25">
        <v>8.0934403020292596</v>
      </c>
    </row>
    <row r="51" spans="1:10" x14ac:dyDescent="0.2">
      <c r="A51" s="22" t="s">
        <v>52</v>
      </c>
      <c r="B51" s="17">
        <v>7.1006339144215502</v>
      </c>
      <c r="C51" s="17">
        <v>7.1318242343541902</v>
      </c>
      <c r="D51" s="17">
        <v>7.1147826086956503</v>
      </c>
      <c r="E51" s="17">
        <v>7.6051413881748102</v>
      </c>
      <c r="F51" s="17">
        <v>7.9717804002052297</v>
      </c>
      <c r="G51" s="17">
        <v>8.1197183098591506</v>
      </c>
      <c r="H51" s="17">
        <v>8.2280431432973806</v>
      </c>
      <c r="I51" s="17">
        <v>8.7723174030658306</v>
      </c>
      <c r="J51" s="17">
        <v>8.3929121725731903</v>
      </c>
    </row>
    <row r="52" spans="1:10" x14ac:dyDescent="0.2">
      <c r="A52" s="22" t="s">
        <v>54</v>
      </c>
      <c r="B52" s="17">
        <v>4.5422222222222199</v>
      </c>
      <c r="C52" s="17">
        <v>4.2460317460317496</v>
      </c>
      <c r="D52" s="17">
        <v>4.0810810810810798</v>
      </c>
      <c r="E52" s="17">
        <v>4.2</v>
      </c>
      <c r="F52" s="17">
        <v>3.9945355191256802</v>
      </c>
      <c r="G52" s="17">
        <v>3.9529411764705902</v>
      </c>
      <c r="H52" s="17">
        <v>4.3197969543147199</v>
      </c>
      <c r="I52" s="17">
        <v>4.7090909090909099</v>
      </c>
      <c r="J52" s="17">
        <v>3.9868421052631602</v>
      </c>
    </row>
    <row r="53" spans="1:10" x14ac:dyDescent="0.2">
      <c r="A53" s="22" t="s">
        <v>55</v>
      </c>
      <c r="B53" s="17">
        <v>8.8000000000000007</v>
      </c>
      <c r="C53" s="17">
        <v>7.2903225806451601</v>
      </c>
      <c r="D53" s="17">
        <v>7.4375</v>
      </c>
      <c r="E53" s="17">
        <v>9.76</v>
      </c>
      <c r="F53" s="17">
        <v>8.2592592592592595</v>
      </c>
      <c r="G53" s="17">
        <v>6.8571428571428603</v>
      </c>
      <c r="H53" s="17">
        <v>7.3333333333333304</v>
      </c>
      <c r="I53" s="17">
        <v>7.3333333333333304</v>
      </c>
      <c r="J53" s="17">
        <v>10.15</v>
      </c>
    </row>
    <row r="54" spans="1:10" x14ac:dyDescent="0.2">
      <c r="A54" s="21" t="s">
        <v>64</v>
      </c>
      <c r="B54" s="25">
        <v>1.9663677130044801</v>
      </c>
      <c r="C54" s="25">
        <v>2.02532833020638</v>
      </c>
      <c r="D54" s="25">
        <v>2.1307448494453198</v>
      </c>
      <c r="E54" s="25">
        <v>2.3284923928077501</v>
      </c>
      <c r="F54" s="25">
        <v>2.44081632653061</v>
      </c>
      <c r="G54" s="25">
        <v>2.5871886120996401</v>
      </c>
      <c r="H54" s="25">
        <v>2.66218938885158</v>
      </c>
      <c r="I54" s="25">
        <v>2.8258293838862598</v>
      </c>
      <c r="J54" s="25">
        <v>2.88384879725086</v>
      </c>
    </row>
    <row r="55" spans="1:10" x14ac:dyDescent="0.2">
      <c r="A55" s="22" t="s">
        <v>52</v>
      </c>
      <c r="B55" s="17">
        <v>2</v>
      </c>
      <c r="C55" s="17">
        <v>2.0435222672064799</v>
      </c>
      <c r="D55" s="17">
        <v>2.1610738255033599</v>
      </c>
      <c r="E55" s="17">
        <v>2.35839416058394</v>
      </c>
      <c r="F55" s="17">
        <v>2.4749642346208902</v>
      </c>
      <c r="G55" s="17">
        <v>2.6152716593245202</v>
      </c>
      <c r="H55" s="17">
        <v>2.7051372273047201</v>
      </c>
      <c r="I55" s="17">
        <v>2.85993883792049</v>
      </c>
      <c r="J55" s="17">
        <v>2.9077359829666398</v>
      </c>
    </row>
    <row r="56" spans="1:10" x14ac:dyDescent="0.2">
      <c r="A56" s="22" t="s">
        <v>54</v>
      </c>
      <c r="B56" s="17">
        <v>1.34848484848485</v>
      </c>
      <c r="C56" s="17">
        <v>1.5846153846153801</v>
      </c>
      <c r="D56" s="17">
        <v>1.46875</v>
      </c>
      <c r="E56" s="17">
        <v>1.5932203389830499</v>
      </c>
      <c r="F56" s="17">
        <v>1.71698113207547</v>
      </c>
      <c r="G56" s="17">
        <v>1.7435897435897401</v>
      </c>
      <c r="H56" s="17">
        <v>1.68333333333333</v>
      </c>
      <c r="I56" s="17">
        <v>1.4565217391304299</v>
      </c>
      <c r="J56" s="17">
        <v>1.8125</v>
      </c>
    </row>
    <row r="57" spans="1:10" x14ac:dyDescent="0.2">
      <c r="A57" s="22" t="s">
        <v>55</v>
      </c>
      <c r="B57" s="17">
        <v>2.8125</v>
      </c>
      <c r="C57" s="17">
        <v>2.8461538461538498</v>
      </c>
      <c r="D57" s="17">
        <v>3.1666666666666701</v>
      </c>
      <c r="E57" s="17">
        <v>2.47058823529412</v>
      </c>
      <c r="F57" s="17">
        <v>1.9473684210526301</v>
      </c>
      <c r="G57" s="17">
        <v>1.25</v>
      </c>
      <c r="H57" s="17">
        <v>2.375</v>
      </c>
      <c r="I57" s="17">
        <v>3.8571428571428599</v>
      </c>
      <c r="J57" s="17">
        <v>2.9285714285714302</v>
      </c>
    </row>
    <row r="58" spans="1:10" x14ac:dyDescent="0.2">
      <c r="A58" s="21" t="s">
        <v>65</v>
      </c>
      <c r="B58" s="25">
        <v>1.46938775510204</v>
      </c>
      <c r="C58" s="25">
        <v>1.3768115942029</v>
      </c>
      <c r="D58" s="25">
        <v>1.5326086956521701</v>
      </c>
      <c r="E58" s="25">
        <v>1.46875</v>
      </c>
      <c r="F58" s="25">
        <v>1.4415584415584399</v>
      </c>
      <c r="G58" s="25">
        <v>1.46031746031746</v>
      </c>
      <c r="H58" s="25">
        <v>1.421875</v>
      </c>
      <c r="I58" s="25">
        <v>1.3098591549295799</v>
      </c>
      <c r="J58" s="25">
        <v>1.3692307692307699</v>
      </c>
    </row>
    <row r="59" spans="1:10" x14ac:dyDescent="0.2">
      <c r="A59" s="22" t="s">
        <v>52</v>
      </c>
      <c r="B59" s="17">
        <v>1.5384615384615401</v>
      </c>
      <c r="C59" s="17">
        <v>1.4</v>
      </c>
      <c r="D59" s="17">
        <v>1.5697674418604699</v>
      </c>
      <c r="E59" s="17">
        <v>1.5057471264367801</v>
      </c>
      <c r="F59" s="17">
        <v>1.4637681159420299</v>
      </c>
      <c r="G59" s="17">
        <v>1.4754098360655701</v>
      </c>
      <c r="H59" s="17">
        <v>1.42372881355932</v>
      </c>
      <c r="I59" s="17">
        <v>1.3384615384615399</v>
      </c>
      <c r="J59" s="17">
        <v>1.4</v>
      </c>
    </row>
    <row r="60" spans="1:10" x14ac:dyDescent="0.2">
      <c r="A60" s="22" t="s">
        <v>54</v>
      </c>
      <c r="B60" s="17">
        <v>1.2222222222222201</v>
      </c>
      <c r="C60" s="17">
        <v>1.25</v>
      </c>
      <c r="D60" s="17">
        <v>1</v>
      </c>
      <c r="E60" s="17">
        <v>1.125</v>
      </c>
      <c r="F60" s="17">
        <v>1</v>
      </c>
      <c r="G60" s="17" t="s">
        <v>74</v>
      </c>
      <c r="H60" s="17">
        <v>1.4</v>
      </c>
      <c r="I60" s="17">
        <v>1</v>
      </c>
      <c r="J60" s="17">
        <v>1</v>
      </c>
    </row>
    <row r="61" spans="1:10" x14ac:dyDescent="0.2">
      <c r="A61" s="22" t="s">
        <v>55</v>
      </c>
      <c r="B61" s="17" t="s">
        <v>74</v>
      </c>
      <c r="C61" s="17" t="s">
        <v>74</v>
      </c>
      <c r="D61" s="17" t="s">
        <v>74</v>
      </c>
      <c r="E61" s="17" t="s">
        <v>74</v>
      </c>
      <c r="F61" s="17" t="s">
        <v>74</v>
      </c>
      <c r="G61" s="17" t="s">
        <v>74</v>
      </c>
      <c r="H61" s="17" t="s">
        <v>74</v>
      </c>
      <c r="I61" s="17" t="s">
        <v>74</v>
      </c>
      <c r="J61" s="17" t="s">
        <v>74</v>
      </c>
    </row>
    <row r="62" spans="1:10" x14ac:dyDescent="0.2">
      <c r="A62" s="21" t="s">
        <v>66</v>
      </c>
      <c r="B62" s="25">
        <v>1.6517571884983999</v>
      </c>
      <c r="C62" s="25">
        <v>1.6600566572238</v>
      </c>
      <c r="D62" s="25">
        <v>1.63496143958869</v>
      </c>
      <c r="E62" s="25">
        <v>1.6740914419695201</v>
      </c>
      <c r="F62" s="25">
        <v>1.5905224787363299</v>
      </c>
      <c r="G62" s="25">
        <v>1.6370757180156701</v>
      </c>
      <c r="H62" s="25">
        <v>1.6197183098591501</v>
      </c>
      <c r="I62" s="25">
        <v>1.6757775683317599</v>
      </c>
      <c r="J62" s="25">
        <v>1.7639956092206399</v>
      </c>
    </row>
    <row r="63" spans="1:10" x14ac:dyDescent="0.2">
      <c r="A63" s="22" t="s">
        <v>52</v>
      </c>
      <c r="B63" s="17">
        <v>1.6636029411764699</v>
      </c>
      <c r="C63" s="17">
        <v>1.6812297734627799</v>
      </c>
      <c r="D63" s="17">
        <v>1.66618705035971</v>
      </c>
      <c r="E63" s="17">
        <v>1.6840101522842601</v>
      </c>
      <c r="F63" s="17">
        <v>1.61319534282018</v>
      </c>
      <c r="G63" s="17">
        <v>1.6412429378531099</v>
      </c>
      <c r="H63" s="17">
        <v>1.62280701754386</v>
      </c>
      <c r="I63" s="17">
        <v>1.6868787276341899</v>
      </c>
      <c r="J63" s="17">
        <v>1.7532163742690099</v>
      </c>
    </row>
    <row r="64" spans="1:10" x14ac:dyDescent="0.2">
      <c r="A64" s="22" t="s">
        <v>54</v>
      </c>
      <c r="B64" s="17">
        <v>1.55714285714286</v>
      </c>
      <c r="C64" s="17">
        <v>1.45333333333333</v>
      </c>
      <c r="D64" s="17">
        <v>1.36363636363636</v>
      </c>
      <c r="E64" s="17">
        <v>1.40816326530612</v>
      </c>
      <c r="F64" s="17">
        <v>1.19047619047619</v>
      </c>
      <c r="G64" s="17">
        <v>1.60377358490566</v>
      </c>
      <c r="H64" s="17">
        <v>1.6304347826087</v>
      </c>
      <c r="I64" s="17">
        <v>1.4489795918367301</v>
      </c>
      <c r="J64" s="17">
        <v>1.7674418604651201</v>
      </c>
    </row>
    <row r="65" spans="1:10" x14ac:dyDescent="0.2">
      <c r="A65" s="22" t="s">
        <v>55</v>
      </c>
      <c r="B65" s="17">
        <v>1.6666666666666701</v>
      </c>
      <c r="C65" s="17">
        <v>1.84615384615385</v>
      </c>
      <c r="D65" s="17">
        <v>1.5</v>
      </c>
      <c r="E65" s="17">
        <v>2</v>
      </c>
      <c r="F65" s="17">
        <v>1.5</v>
      </c>
      <c r="G65" s="17">
        <v>1.4</v>
      </c>
      <c r="H65" s="17">
        <v>1.25</v>
      </c>
      <c r="I65" s="17">
        <v>1.6666666666666701</v>
      </c>
      <c r="J65" s="17">
        <v>2.4615384615384599</v>
      </c>
    </row>
    <row r="66" spans="1:10" x14ac:dyDescent="0.2">
      <c r="A66" s="21" t="s">
        <v>67</v>
      </c>
      <c r="B66" s="25">
        <v>1.1226415094339599</v>
      </c>
      <c r="C66" s="25">
        <v>1.09649122807018</v>
      </c>
      <c r="D66" s="25">
        <v>1.1506849315068499</v>
      </c>
      <c r="E66" s="25">
        <v>1.1454545454545499</v>
      </c>
      <c r="F66" s="25">
        <v>1.1468926553672301</v>
      </c>
      <c r="G66" s="25">
        <v>1.14375</v>
      </c>
      <c r="H66" s="25">
        <v>1.1170212765957399</v>
      </c>
      <c r="I66" s="25">
        <v>1.1878172588832501</v>
      </c>
      <c r="J66" s="25">
        <v>1.1310344827586201</v>
      </c>
    </row>
    <row r="67" spans="1:10" x14ac:dyDescent="0.2">
      <c r="A67" s="22" t="s">
        <v>52</v>
      </c>
      <c r="B67" s="17">
        <v>1.0989010989011001</v>
      </c>
      <c r="C67" s="17">
        <v>1.1010101010101001</v>
      </c>
      <c r="D67" s="17">
        <v>1.15441176470588</v>
      </c>
      <c r="E67" s="17">
        <v>1.15189873417722</v>
      </c>
      <c r="F67" s="17">
        <v>1.15568862275449</v>
      </c>
      <c r="G67" s="17">
        <v>1.1513157894736801</v>
      </c>
      <c r="H67" s="17">
        <v>1.12426035502959</v>
      </c>
      <c r="I67" s="17">
        <v>1.1789473684210501</v>
      </c>
      <c r="J67" s="17">
        <v>1.1357142857142899</v>
      </c>
    </row>
    <row r="68" spans="1:10" x14ac:dyDescent="0.2">
      <c r="A68" s="22" t="s">
        <v>54</v>
      </c>
      <c r="B68" s="17">
        <v>1</v>
      </c>
      <c r="C68" s="17">
        <v>1</v>
      </c>
      <c r="D68" s="17">
        <v>1.1111111111111101</v>
      </c>
      <c r="E68" s="17">
        <v>1</v>
      </c>
      <c r="F68" s="17">
        <v>1</v>
      </c>
      <c r="G68" s="17">
        <v>1</v>
      </c>
      <c r="H68" s="17">
        <v>1.0588235294117601</v>
      </c>
      <c r="I68" s="17">
        <v>1</v>
      </c>
      <c r="J68" s="17">
        <v>1</v>
      </c>
    </row>
    <row r="69" spans="1:10" x14ac:dyDescent="0.2">
      <c r="A69" s="23" t="s">
        <v>55</v>
      </c>
      <c r="B69" s="19">
        <v>1.6666666666666701</v>
      </c>
      <c r="C69" s="19">
        <v>1.25</v>
      </c>
      <c r="D69" s="19" t="s">
        <v>74</v>
      </c>
      <c r="E69" s="19" t="s">
        <v>74</v>
      </c>
      <c r="F69" s="19" t="s">
        <v>74</v>
      </c>
      <c r="G69" s="19" t="s">
        <v>74</v>
      </c>
      <c r="H69" s="19" t="s">
        <v>74</v>
      </c>
      <c r="I69" s="19" t="s">
        <v>74</v>
      </c>
      <c r="J69" s="19" t="s">
        <v>74</v>
      </c>
    </row>
    <row r="70" spans="1:10" x14ac:dyDescent="0.2">
      <c r="A70" s="9" t="s">
        <v>20</v>
      </c>
    </row>
    <row r="71" spans="1:10" x14ac:dyDescent="0.2">
      <c r="A71" s="21" t="s">
        <v>63</v>
      </c>
      <c r="B71" s="25">
        <v>4.1695832373935096</v>
      </c>
      <c r="C71" s="25">
        <v>4.2877310299990699</v>
      </c>
      <c r="D71" s="25">
        <v>4.4717505157911397</v>
      </c>
      <c r="E71" s="25">
        <v>4.9603989876432903</v>
      </c>
      <c r="F71" s="25">
        <v>5.3538189987163003</v>
      </c>
      <c r="G71" s="25">
        <v>5.60100572221259</v>
      </c>
      <c r="H71" s="25">
        <v>5.8930472388556199</v>
      </c>
      <c r="I71" s="25">
        <v>6.15100965759438</v>
      </c>
      <c r="J71" s="25">
        <v>6.3120007792713801</v>
      </c>
    </row>
    <row r="72" spans="1:10" x14ac:dyDescent="0.2">
      <c r="A72" s="22" t="s">
        <v>52</v>
      </c>
      <c r="B72" s="17">
        <v>4.5150028042624797</v>
      </c>
      <c r="C72" s="17">
        <v>4.6119021134593998</v>
      </c>
      <c r="D72" s="17">
        <v>4.76279410418383</v>
      </c>
      <c r="E72" s="17">
        <v>5.2605013550135498</v>
      </c>
      <c r="F72" s="17">
        <v>5.6268994211288001</v>
      </c>
      <c r="G72" s="17">
        <v>5.8823585902237596</v>
      </c>
      <c r="H72" s="17">
        <v>6.2058689094067097</v>
      </c>
      <c r="I72" s="17">
        <v>6.4418280132565799</v>
      </c>
      <c r="J72" s="17">
        <v>6.6259607173356097</v>
      </c>
    </row>
    <row r="73" spans="1:10" x14ac:dyDescent="0.2">
      <c r="A73" s="22" t="s">
        <v>54</v>
      </c>
      <c r="B73" s="17">
        <v>2.4591836734693899</v>
      </c>
      <c r="C73" s="17">
        <v>2.5131578947368398</v>
      </c>
      <c r="D73" s="17">
        <v>2.3409090909090899</v>
      </c>
      <c r="E73" s="17">
        <v>2.4752206381534299</v>
      </c>
      <c r="F73" s="17">
        <v>2.81603773584906</v>
      </c>
      <c r="G73" s="17">
        <v>2.7069943289224998</v>
      </c>
      <c r="H73" s="17">
        <v>2.578125</v>
      </c>
      <c r="I73" s="17">
        <v>2.72205438066465</v>
      </c>
      <c r="J73" s="17">
        <v>2.6439024390243899</v>
      </c>
    </row>
    <row r="74" spans="1:10" x14ac:dyDescent="0.2">
      <c r="A74" s="22" t="s">
        <v>55</v>
      </c>
      <c r="B74" s="17">
        <v>4.7738095238095202</v>
      </c>
      <c r="C74" s="17">
        <v>4.7904761904761903</v>
      </c>
      <c r="D74" s="17">
        <v>5.2086330935251803</v>
      </c>
      <c r="E74" s="17">
        <v>5.7254901960784297</v>
      </c>
      <c r="F74" s="17">
        <v>6.8897058823529402</v>
      </c>
      <c r="G74" s="17">
        <v>7.6984126984127004</v>
      </c>
      <c r="H74" s="17">
        <v>5.4426229508196702</v>
      </c>
      <c r="I74" s="17">
        <v>7.1571428571428601</v>
      </c>
      <c r="J74" s="17">
        <v>7.1666666666666696</v>
      </c>
    </row>
    <row r="75" spans="1:10" x14ac:dyDescent="0.2">
      <c r="A75" s="21" t="s">
        <v>64</v>
      </c>
      <c r="B75" s="25">
        <v>1.9641675854465299</v>
      </c>
      <c r="C75" s="25">
        <v>2.00184344866704</v>
      </c>
      <c r="D75" s="25">
        <v>2.1309788328850399</v>
      </c>
      <c r="E75" s="25">
        <v>2.33656451949135</v>
      </c>
      <c r="F75" s="25">
        <v>2.5232314314093398</v>
      </c>
      <c r="G75" s="25">
        <v>2.6106194690265498</v>
      </c>
      <c r="H75" s="25">
        <v>2.7129348193178</v>
      </c>
      <c r="I75" s="25">
        <v>2.7915288594900201</v>
      </c>
      <c r="J75" s="25">
        <v>2.8853909197346201</v>
      </c>
    </row>
    <row r="76" spans="1:10" x14ac:dyDescent="0.2">
      <c r="A76" s="22" t="s">
        <v>52</v>
      </c>
      <c r="B76" s="17">
        <v>2.0077212433181502</v>
      </c>
      <c r="C76" s="17">
        <v>2.0446824789594502</v>
      </c>
      <c r="D76" s="17">
        <v>2.16906653426018</v>
      </c>
      <c r="E76" s="17">
        <v>2.3753318584070802</v>
      </c>
      <c r="F76" s="17">
        <v>2.5585069038146502</v>
      </c>
      <c r="G76" s="17">
        <v>2.6612482938329798</v>
      </c>
      <c r="H76" s="17">
        <v>2.7588435773886499</v>
      </c>
      <c r="I76" s="17">
        <v>2.8315344386335801</v>
      </c>
      <c r="J76" s="17">
        <v>2.9312499999999999</v>
      </c>
    </row>
    <row r="77" spans="1:10" x14ac:dyDescent="0.2">
      <c r="A77" s="22" t="s">
        <v>54</v>
      </c>
      <c r="B77" s="17">
        <v>1.3076923076923099</v>
      </c>
      <c r="C77" s="17">
        <v>1.34429824561404</v>
      </c>
      <c r="D77" s="17">
        <v>1.3510101010101001</v>
      </c>
      <c r="E77" s="17">
        <v>1.46888888888889</v>
      </c>
      <c r="F77" s="17">
        <v>1.7089201877934299</v>
      </c>
      <c r="G77" s="17">
        <v>1.4648648648648599</v>
      </c>
      <c r="H77" s="17">
        <v>1.6165644171779101</v>
      </c>
      <c r="I77" s="17">
        <v>1.6208955223880599</v>
      </c>
      <c r="J77" s="17">
        <v>1.61172161172161</v>
      </c>
    </row>
    <row r="78" spans="1:10" x14ac:dyDescent="0.2">
      <c r="A78" s="22" t="s">
        <v>55</v>
      </c>
      <c r="B78" s="17">
        <v>2</v>
      </c>
      <c r="C78" s="17">
        <v>2.3278688524590199</v>
      </c>
      <c r="D78" s="17">
        <v>2.15151515151515</v>
      </c>
      <c r="E78" s="17">
        <v>2.7211538461538498</v>
      </c>
      <c r="F78" s="17">
        <v>3.0337078651685401</v>
      </c>
      <c r="G78" s="17">
        <v>2.9565217391304301</v>
      </c>
      <c r="H78" s="17">
        <v>2.0208333333333299</v>
      </c>
      <c r="I78" s="17">
        <v>3.4313725490196099</v>
      </c>
      <c r="J78" s="17">
        <v>3.07407407407407</v>
      </c>
    </row>
    <row r="79" spans="1:10" x14ac:dyDescent="0.2">
      <c r="A79" s="21" t="s">
        <v>65</v>
      </c>
      <c r="B79" s="25">
        <v>1.2932584269662899</v>
      </c>
      <c r="C79" s="25">
        <v>1.3015873015873001</v>
      </c>
      <c r="D79" s="25">
        <v>1.3076402974983099</v>
      </c>
      <c r="E79" s="25">
        <v>1.3132267441860499</v>
      </c>
      <c r="F79" s="25">
        <v>1.3224699828473401</v>
      </c>
      <c r="G79" s="25">
        <v>1.3148535564853601</v>
      </c>
      <c r="H79" s="25">
        <v>1.3084886128364399</v>
      </c>
      <c r="I79" s="25">
        <v>1.3238396624472599</v>
      </c>
      <c r="J79" s="25">
        <v>1.3315719947159801</v>
      </c>
    </row>
    <row r="80" spans="1:10" x14ac:dyDescent="0.2">
      <c r="A80" s="22" t="s">
        <v>52</v>
      </c>
      <c r="B80" s="17">
        <v>1.3086269744836001</v>
      </c>
      <c r="C80" s="17">
        <v>1.3238532110091701</v>
      </c>
      <c r="D80" s="17">
        <v>1.3173216885007299</v>
      </c>
      <c r="E80" s="17">
        <v>1.3225552050473199</v>
      </c>
      <c r="F80" s="17">
        <v>1.34195933456562</v>
      </c>
      <c r="G80" s="17">
        <v>1.3318077803203701</v>
      </c>
      <c r="H80" s="17">
        <v>1.3172338090011</v>
      </c>
      <c r="I80" s="17">
        <v>1.34375</v>
      </c>
      <c r="J80" s="17">
        <v>1.3483309143686499</v>
      </c>
    </row>
    <row r="81" spans="1:10" x14ac:dyDescent="0.2">
      <c r="A81" s="22" t="s">
        <v>54</v>
      </c>
      <c r="B81" s="17">
        <v>1.06451612903226</v>
      </c>
      <c r="C81" s="17">
        <v>1.0606060606060601</v>
      </c>
      <c r="D81" s="17">
        <v>1.19387755102041</v>
      </c>
      <c r="E81" s="17">
        <v>1.1122448979591799</v>
      </c>
      <c r="F81" s="17">
        <v>1.07594936708861</v>
      </c>
      <c r="G81" s="17">
        <v>1.13924050632911</v>
      </c>
      <c r="H81" s="17">
        <v>1.15384615384615</v>
      </c>
      <c r="I81" s="17">
        <v>1.1111111111111101</v>
      </c>
      <c r="J81" s="17">
        <v>1.15625</v>
      </c>
    </row>
    <row r="82" spans="1:10" x14ac:dyDescent="0.2">
      <c r="A82" s="22" t="s">
        <v>55</v>
      </c>
      <c r="B82" s="17">
        <v>1.6</v>
      </c>
      <c r="C82" s="17">
        <v>1.25</v>
      </c>
      <c r="D82" s="17">
        <v>1</v>
      </c>
      <c r="E82" s="17">
        <v>2.1</v>
      </c>
      <c r="F82" s="17">
        <v>1</v>
      </c>
      <c r="G82" s="17" t="s">
        <v>74</v>
      </c>
      <c r="H82" s="17" t="s">
        <v>74</v>
      </c>
      <c r="I82" s="17" t="s">
        <v>74</v>
      </c>
      <c r="J82" s="17">
        <v>1.25</v>
      </c>
    </row>
    <row r="83" spans="1:10" x14ac:dyDescent="0.2">
      <c r="A83" s="21" t="s">
        <v>66</v>
      </c>
      <c r="B83" s="25">
        <v>1.3734243697479001</v>
      </c>
      <c r="C83" s="25">
        <v>1.35325365205843</v>
      </c>
      <c r="D83" s="25">
        <v>1.3359872611465</v>
      </c>
      <c r="E83" s="25">
        <v>1.34465133260314</v>
      </c>
      <c r="F83" s="25">
        <v>1.33082706766917</v>
      </c>
      <c r="G83" s="25">
        <v>1.3545738858483201</v>
      </c>
      <c r="H83" s="25">
        <v>1.38359201773836</v>
      </c>
      <c r="I83" s="25">
        <v>1.4432612312812001</v>
      </c>
      <c r="J83" s="25">
        <v>1.4402045633359599</v>
      </c>
    </row>
    <row r="84" spans="1:10" x14ac:dyDescent="0.2">
      <c r="A84" s="22" t="s">
        <v>52</v>
      </c>
      <c r="B84" s="17">
        <v>1.3921327596803901</v>
      </c>
      <c r="C84" s="17">
        <v>1.37096774193548</v>
      </c>
      <c r="D84" s="17">
        <v>1.3456464379947199</v>
      </c>
      <c r="E84" s="17">
        <v>1.3589743589743599</v>
      </c>
      <c r="F84" s="17">
        <v>1.3382777091058899</v>
      </c>
      <c r="G84" s="17">
        <v>1.36180904522613</v>
      </c>
      <c r="H84" s="17">
        <v>1.3935917721519</v>
      </c>
      <c r="I84" s="17">
        <v>1.4511545293072801</v>
      </c>
      <c r="J84" s="17">
        <v>1.4490486257928099</v>
      </c>
    </row>
    <row r="85" spans="1:10" x14ac:dyDescent="0.2">
      <c r="A85" s="22" t="s">
        <v>54</v>
      </c>
      <c r="B85" s="17">
        <v>1.23938223938224</v>
      </c>
      <c r="C85" s="17">
        <v>1.21138211382114</v>
      </c>
      <c r="D85" s="17">
        <v>1.21782178217822</v>
      </c>
      <c r="E85" s="17">
        <v>1.1527093596059099</v>
      </c>
      <c r="F85" s="17">
        <v>1.21505376344086</v>
      </c>
      <c r="G85" s="17">
        <v>1.22448979591837</v>
      </c>
      <c r="H85" s="17">
        <v>1.2179487179487201</v>
      </c>
      <c r="I85" s="17">
        <v>1.2839506172839501</v>
      </c>
      <c r="J85" s="17">
        <v>1.2770270270270301</v>
      </c>
    </row>
    <row r="86" spans="1:10" x14ac:dyDescent="0.2">
      <c r="A86" s="22" t="s">
        <v>55</v>
      </c>
      <c r="B86" s="17">
        <v>1.6111111111111101</v>
      </c>
      <c r="C86" s="17">
        <v>1.3448275862068999</v>
      </c>
      <c r="D86" s="17">
        <v>1.3888888888888899</v>
      </c>
      <c r="E86" s="17">
        <v>1.425</v>
      </c>
      <c r="F86" s="17">
        <v>1.40425531914894</v>
      </c>
      <c r="G86" s="17">
        <v>1.4347826086956501</v>
      </c>
      <c r="H86" s="17">
        <v>1.4090909090909101</v>
      </c>
      <c r="I86" s="17">
        <v>1.5714285714285701</v>
      </c>
      <c r="J86" s="17">
        <v>1.55172413793103</v>
      </c>
    </row>
    <row r="87" spans="1:10" x14ac:dyDescent="0.2">
      <c r="A87" s="21" t="s">
        <v>67</v>
      </c>
      <c r="B87" s="25">
        <v>1.13349514563107</v>
      </c>
      <c r="C87" s="25">
        <v>1.1177042801556401</v>
      </c>
      <c r="D87" s="25">
        <v>1.15510812826249</v>
      </c>
      <c r="E87" s="25">
        <v>1.1184293856871399</v>
      </c>
      <c r="F87" s="25">
        <v>1.1764322916666701</v>
      </c>
      <c r="G87" s="25">
        <v>1.17332382310984</v>
      </c>
      <c r="H87" s="25">
        <v>1.1666666666666701</v>
      </c>
      <c r="I87" s="25">
        <v>1.1625266146202999</v>
      </c>
      <c r="J87" s="25">
        <v>1.15431034482759</v>
      </c>
    </row>
    <row r="88" spans="1:10" x14ac:dyDescent="0.2">
      <c r="A88" s="22" t="s">
        <v>52</v>
      </c>
      <c r="B88" s="17">
        <v>1.1390728476821199</v>
      </c>
      <c r="C88" s="17">
        <v>1.12367864693446</v>
      </c>
      <c r="D88" s="17">
        <v>1.1587044534413</v>
      </c>
      <c r="E88" s="17">
        <v>1.12305611899932</v>
      </c>
      <c r="F88" s="17">
        <v>1.18397212543554</v>
      </c>
      <c r="G88" s="17">
        <v>1.17989417989418</v>
      </c>
      <c r="H88" s="17">
        <v>1.1685226429101701</v>
      </c>
      <c r="I88" s="17">
        <v>1.1660461653015599</v>
      </c>
      <c r="J88" s="17">
        <v>1.15113122171946</v>
      </c>
    </row>
    <row r="89" spans="1:10" x14ac:dyDescent="0.2">
      <c r="A89" s="22" t="s">
        <v>54</v>
      </c>
      <c r="B89" s="17">
        <v>1.0333333333333301</v>
      </c>
      <c r="C89" s="17">
        <v>1.0422535211267601</v>
      </c>
      <c r="D89" s="17">
        <v>1.06329113924051</v>
      </c>
      <c r="E89" s="17">
        <v>1.0243902439024399</v>
      </c>
      <c r="F89" s="17">
        <v>1.0384615384615401</v>
      </c>
      <c r="G89" s="17">
        <v>1.02941176470588</v>
      </c>
      <c r="H89" s="17">
        <v>1.1481481481481499</v>
      </c>
      <c r="I89" s="17">
        <v>1.0714285714285701</v>
      </c>
      <c r="J89" s="17">
        <v>1.2195121951219501</v>
      </c>
    </row>
    <row r="90" spans="1:10" x14ac:dyDescent="0.2">
      <c r="A90" s="23" t="s">
        <v>55</v>
      </c>
      <c r="B90" s="19">
        <v>1.3333333333333299</v>
      </c>
      <c r="C90" s="19">
        <v>1.0909090909090899</v>
      </c>
      <c r="D90" s="19">
        <v>1.25925925925926</v>
      </c>
      <c r="E90" s="19">
        <v>1.1666666666666701</v>
      </c>
      <c r="F90" s="19">
        <v>1.1739130434782601</v>
      </c>
      <c r="G90" s="19">
        <v>1.27272727272727</v>
      </c>
      <c r="H90" s="19">
        <v>1</v>
      </c>
      <c r="I90" s="19">
        <v>1.2</v>
      </c>
      <c r="J90" s="19">
        <v>1.21428571428571</v>
      </c>
    </row>
    <row r="91" spans="1:10" x14ac:dyDescent="0.2">
      <c r="A91" s="9" t="s">
        <v>21</v>
      </c>
    </row>
    <row r="92" spans="1:10" x14ac:dyDescent="0.2">
      <c r="A92" s="21" t="s">
        <v>63</v>
      </c>
      <c r="B92" s="25">
        <v>4.4808924573457896</v>
      </c>
      <c r="C92" s="25">
        <v>4.6162004589716599</v>
      </c>
      <c r="D92" s="25">
        <v>4.7551481403656197</v>
      </c>
      <c r="E92" s="25">
        <v>5.22205634481098</v>
      </c>
      <c r="F92" s="25">
        <v>5.6387647501883</v>
      </c>
      <c r="G92" s="25">
        <v>5.9291547239197504</v>
      </c>
      <c r="H92" s="25">
        <v>6.1593950269161803</v>
      </c>
      <c r="I92" s="25">
        <v>6.4719160610290203</v>
      </c>
      <c r="J92" s="25">
        <v>6.5560718178167798</v>
      </c>
    </row>
    <row r="93" spans="1:10" x14ac:dyDescent="0.2">
      <c r="A93" s="22" t="s">
        <v>52</v>
      </c>
      <c r="B93" s="17">
        <v>4.8406821179574102</v>
      </c>
      <c r="C93" s="17">
        <v>4.9583055122783604</v>
      </c>
      <c r="D93" s="17">
        <v>5.0669710806697097</v>
      </c>
      <c r="E93" s="17">
        <v>5.5350496788713803</v>
      </c>
      <c r="F93" s="17">
        <v>5.93561891830731</v>
      </c>
      <c r="G93" s="17">
        <v>6.2340094537186603</v>
      </c>
      <c r="H93" s="17">
        <v>6.4781430023720796</v>
      </c>
      <c r="I93" s="17">
        <v>6.7765845441145496</v>
      </c>
      <c r="J93" s="17">
        <v>6.8711382369596699</v>
      </c>
    </row>
    <row r="94" spans="1:10" x14ac:dyDescent="0.2">
      <c r="A94" s="22" t="s">
        <v>54</v>
      </c>
      <c r="B94" s="17">
        <v>2.6754665452890301</v>
      </c>
      <c r="C94" s="17">
        <v>2.7028897028897001</v>
      </c>
      <c r="D94" s="17">
        <v>2.5575405068550099</v>
      </c>
      <c r="E94" s="17">
        <v>2.65127319810099</v>
      </c>
      <c r="F94" s="17">
        <v>2.9184782608695699</v>
      </c>
      <c r="G94" s="17">
        <v>2.8582398109864098</v>
      </c>
      <c r="H94" s="17">
        <v>2.8425381903642801</v>
      </c>
      <c r="I94" s="17">
        <v>2.94384707287933</v>
      </c>
      <c r="J94" s="17">
        <v>2.90671378091873</v>
      </c>
    </row>
    <row r="95" spans="1:10" x14ac:dyDescent="0.2">
      <c r="A95" s="22" t="s">
        <v>55</v>
      </c>
      <c r="B95" s="17">
        <v>5.52112676056338</v>
      </c>
      <c r="C95" s="17">
        <v>5.0962566844919799</v>
      </c>
      <c r="D95" s="17">
        <v>5.5784313725490202</v>
      </c>
      <c r="E95" s="17">
        <v>6.3246753246753196</v>
      </c>
      <c r="F95" s="17">
        <v>6.8418604651162802</v>
      </c>
      <c r="G95" s="17">
        <v>7.1529411764705904</v>
      </c>
      <c r="H95" s="17">
        <v>6.1752577319587596</v>
      </c>
      <c r="I95" s="17">
        <v>7.5794392523364502</v>
      </c>
      <c r="J95" s="17">
        <v>7.8079999999999998</v>
      </c>
    </row>
    <row r="96" spans="1:10" x14ac:dyDescent="0.2">
      <c r="A96" s="21" t="s">
        <v>64</v>
      </c>
      <c r="B96" s="25">
        <v>1.9653893695920901</v>
      </c>
      <c r="C96" s="25">
        <v>2.0191332631780301</v>
      </c>
      <c r="D96" s="25">
        <v>2.1554227156276702</v>
      </c>
      <c r="E96" s="25">
        <v>2.36513313910157</v>
      </c>
      <c r="F96" s="25">
        <v>2.5496399889227401</v>
      </c>
      <c r="G96" s="25">
        <v>2.6680650621918001</v>
      </c>
      <c r="H96" s="25">
        <v>2.7456923396304802</v>
      </c>
      <c r="I96" s="25">
        <v>2.8356735269603099</v>
      </c>
      <c r="J96" s="25">
        <v>2.9460577733507001</v>
      </c>
    </row>
    <row r="97" spans="1:10" x14ac:dyDescent="0.2">
      <c r="A97" s="22" t="s">
        <v>52</v>
      </c>
      <c r="B97" s="17">
        <v>2.0074896348803</v>
      </c>
      <c r="C97" s="17">
        <v>2.0596122112211201</v>
      </c>
      <c r="D97" s="17">
        <v>2.1932239716429001</v>
      </c>
      <c r="E97" s="17">
        <v>2.4031470038798699</v>
      </c>
      <c r="F97" s="17">
        <v>2.5891705744431399</v>
      </c>
      <c r="G97" s="17">
        <v>2.7157391706489902</v>
      </c>
      <c r="H97" s="17">
        <v>2.79242555651923</v>
      </c>
      <c r="I97" s="17">
        <v>2.8793818571046299</v>
      </c>
      <c r="J97" s="17">
        <v>2.9898464982411301</v>
      </c>
    </row>
    <row r="98" spans="1:10" x14ac:dyDescent="0.2">
      <c r="A98" s="22" t="s">
        <v>54</v>
      </c>
      <c r="B98" s="17">
        <v>1.32695984703633</v>
      </c>
      <c r="C98" s="17">
        <v>1.3761467889908301</v>
      </c>
      <c r="D98" s="17">
        <v>1.38360655737705</v>
      </c>
      <c r="E98" s="17">
        <v>1.4926470588235301</v>
      </c>
      <c r="F98" s="17">
        <v>1.67384615384615</v>
      </c>
      <c r="G98" s="17">
        <v>1.53887884267631</v>
      </c>
      <c r="H98" s="17">
        <v>1.6192236598890899</v>
      </c>
      <c r="I98" s="17">
        <v>1.6013986013985999</v>
      </c>
      <c r="J98" s="17">
        <v>1.7117903930131</v>
      </c>
    </row>
    <row r="99" spans="1:10" x14ac:dyDescent="0.2">
      <c r="A99" s="22" t="s">
        <v>55</v>
      </c>
      <c r="B99" s="17">
        <v>2.1777777777777798</v>
      </c>
      <c r="C99" s="17">
        <v>2.29126213592233</v>
      </c>
      <c r="D99" s="17">
        <v>2.2428571428571402</v>
      </c>
      <c r="E99" s="17">
        <v>2.7639751552795002</v>
      </c>
      <c r="F99" s="17">
        <v>2.75342465753425</v>
      </c>
      <c r="G99" s="17">
        <v>2.7666666666666702</v>
      </c>
      <c r="H99" s="17">
        <v>2.2432432432432399</v>
      </c>
      <c r="I99" s="17">
        <v>3.5194805194805201</v>
      </c>
      <c r="J99" s="17">
        <v>3.1529411764705899</v>
      </c>
    </row>
    <row r="100" spans="1:10" x14ac:dyDescent="0.2">
      <c r="A100" s="21" t="s">
        <v>65</v>
      </c>
      <c r="B100" s="25">
        <v>1.3062015503876001</v>
      </c>
      <c r="C100" s="25">
        <v>1.3152046783625699</v>
      </c>
      <c r="D100" s="25">
        <v>1.3365695792880301</v>
      </c>
      <c r="E100" s="25">
        <v>1.3287410926365799</v>
      </c>
      <c r="F100" s="25">
        <v>1.3333333333333299</v>
      </c>
      <c r="G100" s="25">
        <v>1.34546703296703</v>
      </c>
      <c r="H100" s="25">
        <v>1.33621837549933</v>
      </c>
      <c r="I100" s="25">
        <v>1.35409836065574</v>
      </c>
      <c r="J100" s="25">
        <v>1.3756862745098</v>
      </c>
    </row>
    <row r="101" spans="1:10" x14ac:dyDescent="0.2">
      <c r="A101" s="22" t="s">
        <v>52</v>
      </c>
      <c r="B101" s="17">
        <v>1.32345469940728</v>
      </c>
      <c r="C101" s="17">
        <v>1.33567774936061</v>
      </c>
      <c r="D101" s="17">
        <v>1.34613466334165</v>
      </c>
      <c r="E101" s="17">
        <v>1.34360554699538</v>
      </c>
      <c r="F101" s="17">
        <v>1.3507050889025101</v>
      </c>
      <c r="G101" s="17">
        <v>1.3633655994043199</v>
      </c>
      <c r="H101" s="17">
        <v>1.34767277856135</v>
      </c>
      <c r="I101" s="17">
        <v>1.3795830337886399</v>
      </c>
      <c r="J101" s="17">
        <v>1.3986194995685901</v>
      </c>
    </row>
    <row r="102" spans="1:10" x14ac:dyDescent="0.2">
      <c r="A102" s="22" t="s">
        <v>54</v>
      </c>
      <c r="B102" s="17">
        <v>1.0980392156862699</v>
      </c>
      <c r="C102" s="17">
        <v>1.0703125</v>
      </c>
      <c r="D102" s="17">
        <v>1.16551724137931</v>
      </c>
      <c r="E102" s="17">
        <v>1.0821917808219199</v>
      </c>
      <c r="F102" s="17">
        <v>1.11811023622047</v>
      </c>
      <c r="G102" s="17">
        <v>1.1388888888888899</v>
      </c>
      <c r="H102" s="17">
        <v>1.1358024691358</v>
      </c>
      <c r="I102" s="17">
        <v>1.08527131782946</v>
      </c>
      <c r="J102" s="17">
        <v>1.13636363636364</v>
      </c>
    </row>
    <row r="103" spans="1:10" x14ac:dyDescent="0.2">
      <c r="A103" s="22" t="s">
        <v>55</v>
      </c>
      <c r="B103" s="17">
        <v>1.4285714285714299</v>
      </c>
      <c r="C103" s="17">
        <v>1.2777777777777799</v>
      </c>
      <c r="D103" s="17">
        <v>1.7692307692307701</v>
      </c>
      <c r="E103" s="17">
        <v>1.9166666666666701</v>
      </c>
      <c r="F103" s="17">
        <v>1.2222222222222201</v>
      </c>
      <c r="G103" s="17">
        <v>1</v>
      </c>
      <c r="H103" s="17" t="s">
        <v>74</v>
      </c>
      <c r="I103" s="17">
        <v>1.2</v>
      </c>
      <c r="J103" s="17">
        <v>1.3333333333333299</v>
      </c>
    </row>
    <row r="104" spans="1:10" x14ac:dyDescent="0.2">
      <c r="A104" s="21" t="s">
        <v>66</v>
      </c>
      <c r="B104" s="25">
        <v>1.4377235772357699</v>
      </c>
      <c r="C104" s="25">
        <v>1.4263288350316701</v>
      </c>
      <c r="D104" s="25">
        <v>1.40711847879083</v>
      </c>
      <c r="E104" s="25">
        <v>1.41573535985695</v>
      </c>
      <c r="F104" s="25">
        <v>1.38603603603604</v>
      </c>
      <c r="G104" s="25">
        <v>1.4156697161623299</v>
      </c>
      <c r="H104" s="25">
        <v>1.4381226477750699</v>
      </c>
      <c r="I104" s="25">
        <v>1.50457840518886</v>
      </c>
      <c r="J104" s="25">
        <v>1.52588313708065</v>
      </c>
    </row>
    <row r="105" spans="1:10" x14ac:dyDescent="0.2">
      <c r="A105" s="22" t="s">
        <v>52</v>
      </c>
      <c r="B105" s="17">
        <v>1.45419847328244</v>
      </c>
      <c r="C105" s="17">
        <v>1.44314960629921</v>
      </c>
      <c r="D105" s="17">
        <v>1.42086624897848</v>
      </c>
      <c r="E105" s="17">
        <v>1.4322453016815</v>
      </c>
      <c r="F105" s="17">
        <v>1.39453605710066</v>
      </c>
      <c r="G105" s="17">
        <v>1.4224072672218</v>
      </c>
      <c r="H105" s="17">
        <v>1.44871794871795</v>
      </c>
      <c r="I105" s="17">
        <v>1.51401104520352</v>
      </c>
      <c r="J105" s="17">
        <v>1.53097345132743</v>
      </c>
    </row>
    <row r="106" spans="1:10" x14ac:dyDescent="0.2">
      <c r="A106" s="22" t="s">
        <v>54</v>
      </c>
      <c r="B106" s="17">
        <v>1.3165467625899301</v>
      </c>
      <c r="C106" s="17">
        <v>1.27586206896552</v>
      </c>
      <c r="D106" s="17">
        <v>1.27055702917772</v>
      </c>
      <c r="E106" s="17">
        <v>1.20728291316527</v>
      </c>
      <c r="F106" s="17">
        <v>1.26143790849673</v>
      </c>
      <c r="G106" s="17">
        <v>1.31954887218045</v>
      </c>
      <c r="H106" s="17">
        <v>1.28308823529412</v>
      </c>
      <c r="I106" s="17">
        <v>1.3235294117647101</v>
      </c>
      <c r="J106" s="17">
        <v>1.4029304029303999</v>
      </c>
    </row>
    <row r="107" spans="1:10" x14ac:dyDescent="0.2">
      <c r="A107" s="22" t="s">
        <v>55</v>
      </c>
      <c r="B107" s="17">
        <v>1.6315789473684199</v>
      </c>
      <c r="C107" s="17">
        <v>1.58</v>
      </c>
      <c r="D107" s="17">
        <v>1.42592592592593</v>
      </c>
      <c r="E107" s="17">
        <v>1.52054794520548</v>
      </c>
      <c r="F107" s="17">
        <v>1.4366197183098599</v>
      </c>
      <c r="G107" s="17">
        <v>1.3823529411764699</v>
      </c>
      <c r="H107" s="17">
        <v>1.36363636363636</v>
      </c>
      <c r="I107" s="17">
        <v>1.7021276595744701</v>
      </c>
      <c r="J107" s="17">
        <v>1.7872340425531901</v>
      </c>
    </row>
    <row r="108" spans="1:10" x14ac:dyDescent="0.2">
      <c r="A108" s="21" t="s">
        <v>67</v>
      </c>
      <c r="B108" s="25">
        <v>1.1359724612736699</v>
      </c>
      <c r="C108" s="25">
        <v>1.12061711079944</v>
      </c>
      <c r="D108" s="25">
        <v>1.1485200845665999</v>
      </c>
      <c r="E108" s="25">
        <v>1.1269058295964101</v>
      </c>
      <c r="F108" s="25">
        <v>1.16880815241471</v>
      </c>
      <c r="G108" s="25">
        <v>1.1721789883268501</v>
      </c>
      <c r="H108" s="25">
        <v>1.16316035530622</v>
      </c>
      <c r="I108" s="25">
        <v>1.1610830656264299</v>
      </c>
      <c r="J108" s="25">
        <v>1.1582969432314401</v>
      </c>
    </row>
    <row r="109" spans="1:10" x14ac:dyDescent="0.2">
      <c r="A109" s="22" t="s">
        <v>52</v>
      </c>
      <c r="B109" s="17">
        <v>1.14190476190476</v>
      </c>
      <c r="C109" s="17">
        <v>1.12653374233129</v>
      </c>
      <c r="D109" s="17">
        <v>1.1529680365296799</v>
      </c>
      <c r="E109" s="17">
        <v>1.13093525179856</v>
      </c>
      <c r="F109" s="17">
        <v>1.17557974443919</v>
      </c>
      <c r="G109" s="17">
        <v>1.1794344473007701</v>
      </c>
      <c r="H109" s="17">
        <v>1.1669950738916299</v>
      </c>
      <c r="I109" s="17">
        <v>1.16402116402116</v>
      </c>
      <c r="J109" s="17">
        <v>1.15753424657534</v>
      </c>
    </row>
    <row r="110" spans="1:10" x14ac:dyDescent="0.2">
      <c r="A110" s="22" t="s">
        <v>54</v>
      </c>
      <c r="B110" s="17">
        <v>1.02150537634409</v>
      </c>
      <c r="C110" s="17">
        <v>1.0485436893203901</v>
      </c>
      <c r="D110" s="17">
        <v>1.05607476635514</v>
      </c>
      <c r="E110" s="17">
        <v>1.0344827586206899</v>
      </c>
      <c r="F110" s="17">
        <v>1.0353982300885001</v>
      </c>
      <c r="G110" s="17">
        <v>1.0210526315789501</v>
      </c>
      <c r="H110" s="17">
        <v>1.09782608695652</v>
      </c>
      <c r="I110" s="17">
        <v>1.0476190476190499</v>
      </c>
      <c r="J110" s="17">
        <v>1.14754098360656</v>
      </c>
    </row>
    <row r="111" spans="1:10" x14ac:dyDescent="0.2">
      <c r="A111" s="23" t="s">
        <v>55</v>
      </c>
      <c r="B111" s="19">
        <v>1.3684210526315801</v>
      </c>
      <c r="C111" s="19">
        <v>1.1052631578947401</v>
      </c>
      <c r="D111" s="19">
        <v>1.2121212121212099</v>
      </c>
      <c r="E111" s="19">
        <v>1.2068965517241399</v>
      </c>
      <c r="F111" s="19">
        <v>1.19354838709677</v>
      </c>
      <c r="G111" s="19">
        <v>1.1875</v>
      </c>
      <c r="H111" s="19">
        <v>1.0588235294117601</v>
      </c>
      <c r="I111" s="19">
        <v>1.375</v>
      </c>
      <c r="J111" s="19">
        <v>1.26315789473684</v>
      </c>
    </row>
    <row r="113" spans="1:1" x14ac:dyDescent="0.2">
      <c r="A113" s="13" t="s">
        <v>22</v>
      </c>
    </row>
    <row r="114" spans="1:1" x14ac:dyDescent="0.2">
      <c r="A114" s="13" t="s">
        <v>68</v>
      </c>
    </row>
    <row r="115" spans="1:1" x14ac:dyDescent="0.2">
      <c r="A115" s="13" t="s">
        <v>75</v>
      </c>
    </row>
    <row r="116" spans="1:1" x14ac:dyDescent="0.2">
      <c r="A116" s="13" t="s">
        <v>76</v>
      </c>
    </row>
    <row r="117" spans="1:1" x14ac:dyDescent="0.2">
      <c r="A117" s="13" t="s">
        <v>26</v>
      </c>
    </row>
    <row r="118" spans="1:1" x14ac:dyDescent="0.2">
      <c r="A118" s="13"/>
    </row>
    <row r="119" spans="1:1" x14ac:dyDescent="0.2">
      <c r="A119" s="13" t="s">
        <v>143</v>
      </c>
    </row>
    <row r="120" spans="1:1" x14ac:dyDescent="0.2">
      <c r="A120" s="13" t="s">
        <v>278</v>
      </c>
    </row>
  </sheetData>
  <mergeCells count="1">
    <mergeCell ref="B6:J6"/>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J120"/>
  <sheetViews>
    <sheetView showGridLines="0" workbookViewId="0">
      <pane xSplit="1" ySplit="6" topLeftCell="B103"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HYPERLINK("#'Contents'!A18", "Link to contents")</f>
        <v>Link to contents</v>
      </c>
    </row>
    <row r="3" spans="1:10" ht="15" x14ac:dyDescent="0.25">
      <c r="A3" s="2" t="s">
        <v>78</v>
      </c>
    </row>
    <row r="5" spans="1:10" x14ac:dyDescent="0.2">
      <c r="B5" s="5" t="s">
        <v>4</v>
      </c>
      <c r="C5" s="5" t="s">
        <v>5</v>
      </c>
      <c r="D5" s="5" t="s">
        <v>6</v>
      </c>
      <c r="E5" s="5" t="s">
        <v>7</v>
      </c>
      <c r="F5" s="5" t="s">
        <v>8</v>
      </c>
      <c r="G5" s="5" t="s">
        <v>9</v>
      </c>
      <c r="H5" s="5" t="s">
        <v>10</v>
      </c>
      <c r="I5" s="5" t="s">
        <v>11</v>
      </c>
      <c r="J5" s="5" t="s">
        <v>12</v>
      </c>
    </row>
    <row r="6" spans="1:10" x14ac:dyDescent="0.2">
      <c r="A6" s="6"/>
      <c r="B6" s="91" t="s">
        <v>43</v>
      </c>
      <c r="C6" s="92"/>
      <c r="D6" s="92"/>
      <c r="E6" s="92"/>
      <c r="F6" s="92"/>
      <c r="G6" s="92"/>
      <c r="H6" s="92"/>
      <c r="I6" s="92"/>
      <c r="J6" s="92"/>
    </row>
    <row r="7" spans="1:10" x14ac:dyDescent="0.2">
      <c r="A7" s="9" t="s">
        <v>14</v>
      </c>
    </row>
    <row r="8" spans="1:10" x14ac:dyDescent="0.2">
      <c r="A8" s="21" t="s">
        <v>63</v>
      </c>
      <c r="B8" s="25">
        <v>8.4677591138439503</v>
      </c>
      <c r="C8" s="25">
        <v>8.5055419266517696</v>
      </c>
      <c r="D8" s="25">
        <v>8.2002178603571796</v>
      </c>
      <c r="E8" s="25">
        <v>6.7111782495384897</v>
      </c>
      <c r="F8" s="25">
        <v>5.7589739604584897</v>
      </c>
      <c r="G8" s="25">
        <v>6.5817853569220803</v>
      </c>
      <c r="H8" s="25">
        <v>6.7429433869367497</v>
      </c>
      <c r="I8" s="25">
        <v>7.0485434544188497</v>
      </c>
      <c r="J8" s="25">
        <v>6.9947502522211398</v>
      </c>
    </row>
    <row r="9" spans="1:10" x14ac:dyDescent="0.2">
      <c r="A9" s="22" t="s">
        <v>52</v>
      </c>
      <c r="B9" s="17">
        <v>9.2434143676185307</v>
      </c>
      <c r="C9" s="17">
        <v>9.0765839321713599</v>
      </c>
      <c r="D9" s="17">
        <v>8.6216463877127403</v>
      </c>
      <c r="E9" s="17">
        <v>7.0104821205265901</v>
      </c>
      <c r="F9" s="17">
        <v>5.8192683525634399</v>
      </c>
      <c r="G9" s="17">
        <v>6.7196977957264101</v>
      </c>
      <c r="H9" s="17">
        <v>6.8297606463793201</v>
      </c>
      <c r="I9" s="17">
        <v>7.1582652808208804</v>
      </c>
      <c r="J9" s="17">
        <v>6.9410326787738397</v>
      </c>
    </row>
    <row r="10" spans="1:10" x14ac:dyDescent="0.2">
      <c r="A10" s="22" t="s">
        <v>54</v>
      </c>
      <c r="B10" s="17">
        <v>3.9092664452350601</v>
      </c>
      <c r="C10" s="17">
        <v>3.7263093517093102</v>
      </c>
      <c r="D10" s="17">
        <v>4.3142250277004397</v>
      </c>
      <c r="E10" s="17">
        <v>3.0069695468070798</v>
      </c>
      <c r="F10" s="17">
        <v>4.4442366801759698</v>
      </c>
      <c r="G10" s="17">
        <v>3.4276953999453901</v>
      </c>
      <c r="H10" s="17">
        <v>3.2732137531119601</v>
      </c>
      <c r="I10" s="17">
        <v>3.96924993606412</v>
      </c>
      <c r="J10" s="17">
        <v>4.0679796859353701</v>
      </c>
    </row>
    <row r="11" spans="1:10" x14ac:dyDescent="0.2">
      <c r="A11" s="22" t="s">
        <v>55</v>
      </c>
      <c r="B11" s="17">
        <v>3.7050334313299702</v>
      </c>
      <c r="C11" s="17">
        <v>7.4046317550956902</v>
      </c>
      <c r="D11" s="17">
        <v>8.4254904242357807</v>
      </c>
      <c r="E11" s="17">
        <v>4.4107307166211696</v>
      </c>
      <c r="F11" s="17">
        <v>2.6436737675081998</v>
      </c>
      <c r="G11" s="17" t="s">
        <v>74</v>
      </c>
      <c r="H11" s="17">
        <v>14.306175822583301</v>
      </c>
      <c r="I11" s="17">
        <v>8.9610267268879404</v>
      </c>
      <c r="J11" s="17">
        <v>20.8158593384948</v>
      </c>
    </row>
    <row r="12" spans="1:10" x14ac:dyDescent="0.2">
      <c r="A12" s="21" t="s">
        <v>64</v>
      </c>
      <c r="B12" s="25">
        <v>1.5572266347720201</v>
      </c>
      <c r="C12" s="25">
        <v>1.47361372524123</v>
      </c>
      <c r="D12" s="25">
        <v>1.6023723128302301</v>
      </c>
      <c r="E12" s="25">
        <v>1.7134872766796401</v>
      </c>
      <c r="F12" s="25">
        <v>1.94445332728531</v>
      </c>
      <c r="G12" s="25">
        <v>2.1799826739095902</v>
      </c>
      <c r="H12" s="25">
        <v>2.2469279748813298</v>
      </c>
      <c r="I12" s="25">
        <v>2.2659836304899899</v>
      </c>
      <c r="J12" s="25">
        <v>2.3352567569863298</v>
      </c>
    </row>
    <row r="13" spans="1:10" x14ac:dyDescent="0.2">
      <c r="A13" s="22" t="s">
        <v>52</v>
      </c>
      <c r="B13" s="17">
        <v>1.5874654705053</v>
      </c>
      <c r="C13" s="17">
        <v>1.4831285439599</v>
      </c>
      <c r="D13" s="17">
        <v>1.63335218777298</v>
      </c>
      <c r="E13" s="17">
        <v>1.72786605962938</v>
      </c>
      <c r="F13" s="17">
        <v>1.9792002462277301</v>
      </c>
      <c r="G13" s="17">
        <v>2.1982360314524101</v>
      </c>
      <c r="H13" s="17">
        <v>2.26436085773096</v>
      </c>
      <c r="I13" s="17">
        <v>2.2874502904774099</v>
      </c>
      <c r="J13" s="17">
        <v>2.35374111581151</v>
      </c>
    </row>
    <row r="14" spans="1:10" x14ac:dyDescent="0.2">
      <c r="A14" s="22" t="s">
        <v>54</v>
      </c>
      <c r="B14" s="17">
        <v>0.64549722436790302</v>
      </c>
      <c r="C14" s="17">
        <v>1.04322532960003</v>
      </c>
      <c r="D14" s="17">
        <v>0.54796400453364702</v>
      </c>
      <c r="E14" s="17">
        <v>0.91168461167710402</v>
      </c>
      <c r="F14" s="17">
        <v>0.80064076902543602</v>
      </c>
      <c r="G14" s="17">
        <v>1.1433981403515201</v>
      </c>
      <c r="H14" s="17">
        <v>1.0207298776199101</v>
      </c>
      <c r="I14" s="17">
        <v>0.706018086497463</v>
      </c>
      <c r="J14" s="17">
        <v>1.0494995356656001</v>
      </c>
    </row>
    <row r="15" spans="1:10" x14ac:dyDescent="0.2">
      <c r="A15" s="22" t="s">
        <v>55</v>
      </c>
      <c r="B15" s="17">
        <v>2.4899799195977499</v>
      </c>
      <c r="C15" s="17">
        <v>2.5099800796022298</v>
      </c>
      <c r="D15" s="17">
        <v>1.6850180160122099</v>
      </c>
      <c r="E15" s="17">
        <v>1.94935886896179</v>
      </c>
      <c r="F15" s="17">
        <v>1.28173988892331</v>
      </c>
      <c r="G15" s="17" t="s">
        <v>74</v>
      </c>
      <c r="H15" s="17">
        <v>3.3166247903553998</v>
      </c>
      <c r="I15" s="17" t="s">
        <v>74</v>
      </c>
      <c r="J15" s="17" t="s">
        <v>74</v>
      </c>
    </row>
    <row r="16" spans="1:10" x14ac:dyDescent="0.2">
      <c r="A16" s="21" t="s">
        <v>65</v>
      </c>
      <c r="B16" s="25">
        <v>0.66885605405993898</v>
      </c>
      <c r="C16" s="25">
        <v>0.66477664723460195</v>
      </c>
      <c r="D16" s="25">
        <v>0.86278856838312801</v>
      </c>
      <c r="E16" s="25">
        <v>0.54295966222657399</v>
      </c>
      <c r="F16" s="25">
        <v>0.38924947208076099</v>
      </c>
      <c r="G16" s="25">
        <v>0.61361080386795797</v>
      </c>
      <c r="H16" s="25">
        <v>0.68384343527713398</v>
      </c>
      <c r="I16" s="25">
        <v>0.81360485615122902</v>
      </c>
      <c r="J16" s="25">
        <v>0.91718290967283</v>
      </c>
    </row>
    <row r="17" spans="1:10" x14ac:dyDescent="0.2">
      <c r="A17" s="22" t="s">
        <v>52</v>
      </c>
      <c r="B17" s="17">
        <v>0.71542152399074999</v>
      </c>
      <c r="C17" s="17">
        <v>0.67737685685874105</v>
      </c>
      <c r="D17" s="17">
        <v>0.63918943590944099</v>
      </c>
      <c r="E17" s="17">
        <v>0.55273432992487803</v>
      </c>
      <c r="F17" s="17">
        <v>0.40097919363165202</v>
      </c>
      <c r="G17" s="17">
        <v>0.63245553203367599</v>
      </c>
      <c r="H17" s="17">
        <v>0.69485846244273597</v>
      </c>
      <c r="I17" s="17">
        <v>0.84313958141075096</v>
      </c>
      <c r="J17" s="17">
        <v>0.97929845841468499</v>
      </c>
    </row>
    <row r="18" spans="1:10" x14ac:dyDescent="0.2">
      <c r="A18" s="22" t="s">
        <v>54</v>
      </c>
      <c r="B18" s="17">
        <v>0.37796447300922698</v>
      </c>
      <c r="C18" s="17" t="s">
        <v>74</v>
      </c>
      <c r="D18" s="17">
        <v>0</v>
      </c>
      <c r="E18" s="17" t="s">
        <v>74</v>
      </c>
      <c r="F18" s="17">
        <v>0</v>
      </c>
      <c r="G18" s="17" t="s">
        <v>74</v>
      </c>
      <c r="H18" s="17" t="s">
        <v>74</v>
      </c>
      <c r="I18" s="17">
        <v>0.40824829046386302</v>
      </c>
      <c r="J18" s="17">
        <v>0</v>
      </c>
    </row>
    <row r="19" spans="1:10" x14ac:dyDescent="0.2">
      <c r="A19" s="22" t="s">
        <v>55</v>
      </c>
      <c r="B19" s="17" t="s">
        <v>74</v>
      </c>
      <c r="C19" s="17" t="s">
        <v>74</v>
      </c>
      <c r="D19" s="17" t="s">
        <v>74</v>
      </c>
      <c r="E19" s="17" t="s">
        <v>74</v>
      </c>
      <c r="F19" s="17" t="s">
        <v>74</v>
      </c>
      <c r="G19" s="17" t="s">
        <v>74</v>
      </c>
      <c r="H19" s="17" t="s">
        <v>74</v>
      </c>
      <c r="I19" s="17" t="s">
        <v>74</v>
      </c>
      <c r="J19" s="17" t="s">
        <v>74</v>
      </c>
    </row>
    <row r="20" spans="1:10" x14ac:dyDescent="0.2">
      <c r="A20" s="21" t="s">
        <v>66</v>
      </c>
      <c r="B20" s="25">
        <v>1.1654645652267499</v>
      </c>
      <c r="C20" s="25">
        <v>1.0609607599294799</v>
      </c>
      <c r="D20" s="25">
        <v>0.98052754318693502</v>
      </c>
      <c r="E20" s="25">
        <v>1.02031450218913</v>
      </c>
      <c r="F20" s="25">
        <v>0.82823075654088196</v>
      </c>
      <c r="G20" s="25">
        <v>0.99856958873997204</v>
      </c>
      <c r="H20" s="25">
        <v>0.99371792167780604</v>
      </c>
      <c r="I20" s="25">
        <v>1.14965468129796</v>
      </c>
      <c r="J20" s="25">
        <v>1.09471313963952</v>
      </c>
    </row>
    <row r="21" spans="1:10" x14ac:dyDescent="0.2">
      <c r="A21" s="22" t="s">
        <v>52</v>
      </c>
      <c r="B21" s="17">
        <v>1.17940305009883</v>
      </c>
      <c r="C21" s="17">
        <v>1.05738025309344</v>
      </c>
      <c r="D21" s="17">
        <v>0.96299272995346796</v>
      </c>
      <c r="E21" s="17">
        <v>1.0597078126696899</v>
      </c>
      <c r="F21" s="17">
        <v>0.85213744372349398</v>
      </c>
      <c r="G21" s="17">
        <v>1.0013313322833099</v>
      </c>
      <c r="H21" s="17">
        <v>1.00934136764777</v>
      </c>
      <c r="I21" s="17">
        <v>1.09606651599706</v>
      </c>
      <c r="J21" s="17">
        <v>1.10801277415574</v>
      </c>
    </row>
    <row r="22" spans="1:10" x14ac:dyDescent="0.2">
      <c r="A22" s="22" t="s">
        <v>54</v>
      </c>
      <c r="B22" s="17">
        <v>1.1597067672891499</v>
      </c>
      <c r="C22" s="17">
        <v>0.30053715351876398</v>
      </c>
      <c r="D22" s="17">
        <v>1.0908712114635699</v>
      </c>
      <c r="E22" s="17">
        <v>0.59982360722829198</v>
      </c>
      <c r="F22" s="17">
        <v>0.52281290471193698</v>
      </c>
      <c r="G22" s="17">
        <v>0.98518436614377802</v>
      </c>
      <c r="H22" s="17">
        <v>0.70479218649456599</v>
      </c>
      <c r="I22" s="17">
        <v>1.2622730819174299</v>
      </c>
      <c r="J22" s="17">
        <v>0.90213422163564705</v>
      </c>
    </row>
    <row r="23" spans="1:10" x14ac:dyDescent="0.2">
      <c r="A23" s="22" t="s">
        <v>55</v>
      </c>
      <c r="B23" s="17">
        <v>0.81649658092772603</v>
      </c>
      <c r="C23" s="17">
        <v>2.2677868380553599</v>
      </c>
      <c r="D23" s="17">
        <v>1.30384048104053</v>
      </c>
      <c r="E23" s="17" t="s">
        <v>74</v>
      </c>
      <c r="F23" s="17">
        <v>0.70710678118654802</v>
      </c>
      <c r="G23" s="17" t="s">
        <v>74</v>
      </c>
      <c r="H23" s="17" t="s">
        <v>74</v>
      </c>
      <c r="I23" s="17">
        <v>2.9154759474226499</v>
      </c>
      <c r="J23" s="17" t="s">
        <v>74</v>
      </c>
    </row>
    <row r="24" spans="1:10" x14ac:dyDescent="0.2">
      <c r="A24" s="21" t="s">
        <v>67</v>
      </c>
      <c r="B24" s="25">
        <v>0.21320071635561</v>
      </c>
      <c r="C24" s="25">
        <v>0.26226526415648099</v>
      </c>
      <c r="D24" s="25">
        <v>0.215540268704521</v>
      </c>
      <c r="E24" s="25">
        <v>0.317220634287258</v>
      </c>
      <c r="F24" s="25">
        <v>0.22621045769630399</v>
      </c>
      <c r="G24" s="25">
        <v>0.35222173467283302</v>
      </c>
      <c r="H24" s="25">
        <v>0.38624363966821401</v>
      </c>
      <c r="I24" s="25">
        <v>0.33515983102411401</v>
      </c>
      <c r="J24" s="25">
        <v>0.27917652063748499</v>
      </c>
    </row>
    <row r="25" spans="1:10" x14ac:dyDescent="0.2">
      <c r="A25" s="22" t="s">
        <v>52</v>
      </c>
      <c r="B25" s="17">
        <v>0.22941573387056199</v>
      </c>
      <c r="C25" s="17">
        <v>0.20851441405707499</v>
      </c>
      <c r="D25" s="17">
        <v>0.23550410797680299</v>
      </c>
      <c r="E25" s="17">
        <v>0.30032661958503198</v>
      </c>
      <c r="F25" s="17">
        <v>0.22915369411186501</v>
      </c>
      <c r="G25" s="17">
        <v>0.36229791733829803</v>
      </c>
      <c r="H25" s="17">
        <v>0.39226760492535401</v>
      </c>
      <c r="I25" s="17">
        <v>0.33861159769862598</v>
      </c>
      <c r="J25" s="17">
        <v>0.28764124744526698</v>
      </c>
    </row>
    <row r="26" spans="1:10" x14ac:dyDescent="0.2">
      <c r="A26" s="22" t="s">
        <v>54</v>
      </c>
      <c r="B26" s="17" t="s">
        <v>74</v>
      </c>
      <c r="C26" s="17">
        <v>0.44721359549995798</v>
      </c>
      <c r="D26" s="17">
        <v>0</v>
      </c>
      <c r="E26" s="17" t="s">
        <v>74</v>
      </c>
      <c r="F26" s="17" t="s">
        <v>74</v>
      </c>
      <c r="G26" s="17">
        <v>0</v>
      </c>
      <c r="H26" s="17" t="s">
        <v>74</v>
      </c>
      <c r="I26" s="17" t="s">
        <v>74</v>
      </c>
      <c r="J26" s="17">
        <v>0</v>
      </c>
    </row>
    <row r="27" spans="1:10" x14ac:dyDescent="0.2">
      <c r="A27" s="23" t="s">
        <v>55</v>
      </c>
      <c r="B27" s="19" t="s">
        <v>74</v>
      </c>
      <c r="C27" s="19" t="s">
        <v>74</v>
      </c>
      <c r="D27" s="19" t="s">
        <v>74</v>
      </c>
      <c r="E27" s="19" t="s">
        <v>74</v>
      </c>
      <c r="F27" s="19" t="s">
        <v>74</v>
      </c>
      <c r="G27" s="19" t="s">
        <v>74</v>
      </c>
      <c r="H27" s="19" t="s">
        <v>74</v>
      </c>
      <c r="I27" s="19" t="s">
        <v>74</v>
      </c>
      <c r="J27" s="19" t="s">
        <v>74</v>
      </c>
    </row>
    <row r="28" spans="1:10" x14ac:dyDescent="0.2">
      <c r="A28" s="9" t="s">
        <v>18</v>
      </c>
    </row>
    <row r="29" spans="1:10" x14ac:dyDescent="0.2">
      <c r="A29" s="21" t="s">
        <v>63</v>
      </c>
      <c r="B29" s="25">
        <v>3.70164919987455</v>
      </c>
      <c r="C29" s="25">
        <v>4.0321803307143602</v>
      </c>
      <c r="D29" s="25">
        <v>4.2662479613989497</v>
      </c>
      <c r="E29" s="25">
        <v>4.7845102485334596</v>
      </c>
      <c r="F29" s="25">
        <v>5.4432235957216202</v>
      </c>
      <c r="G29" s="25">
        <v>5.68806938723786</v>
      </c>
      <c r="H29" s="25">
        <v>5.7109799563662902</v>
      </c>
      <c r="I29" s="25">
        <v>5.8798605009831597</v>
      </c>
      <c r="J29" s="25">
        <v>5.9450840123745197</v>
      </c>
    </row>
    <row r="30" spans="1:10" x14ac:dyDescent="0.2">
      <c r="A30" s="22" t="s">
        <v>52</v>
      </c>
      <c r="B30" s="17">
        <v>3.88675624950901</v>
      </c>
      <c r="C30" s="17">
        <v>4.1881995114850401</v>
      </c>
      <c r="D30" s="17">
        <v>4.4008192748212602</v>
      </c>
      <c r="E30" s="17">
        <v>4.93191554378327</v>
      </c>
      <c r="F30" s="17">
        <v>5.56432112051806</v>
      </c>
      <c r="G30" s="17">
        <v>5.8073541268059898</v>
      </c>
      <c r="H30" s="17">
        <v>5.8270329767938902</v>
      </c>
      <c r="I30" s="17">
        <v>5.98489342806604</v>
      </c>
      <c r="J30" s="17">
        <v>6.03100782702536</v>
      </c>
    </row>
    <row r="31" spans="1:10" x14ac:dyDescent="0.2">
      <c r="A31" s="22" t="s">
        <v>54</v>
      </c>
      <c r="B31" s="17">
        <v>1.8643938153627799</v>
      </c>
      <c r="C31" s="17">
        <v>2.3872562049277199</v>
      </c>
      <c r="D31" s="17">
        <v>2.2424586772975501</v>
      </c>
      <c r="E31" s="17">
        <v>2.3308762628172999</v>
      </c>
      <c r="F31" s="17">
        <v>3.28234409706472</v>
      </c>
      <c r="G31" s="17">
        <v>3.01557762151171</v>
      </c>
      <c r="H31" s="17">
        <v>2.8359475834819698</v>
      </c>
      <c r="I31" s="17">
        <v>2.86296647153174</v>
      </c>
      <c r="J31" s="17">
        <v>3.7297971748961101</v>
      </c>
    </row>
    <row r="32" spans="1:10" x14ac:dyDescent="0.2">
      <c r="A32" s="22" t="s">
        <v>55</v>
      </c>
      <c r="B32" s="17">
        <v>5.4646047214693203</v>
      </c>
      <c r="C32" s="17">
        <v>3.5387873449835698</v>
      </c>
      <c r="D32" s="17">
        <v>5.2563180927373301</v>
      </c>
      <c r="E32" s="17">
        <v>5.5604063221044298</v>
      </c>
      <c r="F32" s="17">
        <v>5.2681306522323501</v>
      </c>
      <c r="G32" s="17">
        <v>5.6407607481776596</v>
      </c>
      <c r="H32" s="17">
        <v>5.8514505623999398</v>
      </c>
      <c r="I32" s="17">
        <v>6.6107302460442998</v>
      </c>
      <c r="J32" s="17">
        <v>6.0275342248027801</v>
      </c>
    </row>
    <row r="33" spans="1:10" x14ac:dyDescent="0.2">
      <c r="A33" s="21" t="s">
        <v>64</v>
      </c>
      <c r="B33" s="25">
        <v>1.50072009825274</v>
      </c>
      <c r="C33" s="25">
        <v>1.6280113534613101</v>
      </c>
      <c r="D33" s="25">
        <v>1.7906139343521199</v>
      </c>
      <c r="E33" s="25">
        <v>2.05585200380008</v>
      </c>
      <c r="F33" s="25">
        <v>2.2757530486113899</v>
      </c>
      <c r="G33" s="25">
        <v>2.41668421307853</v>
      </c>
      <c r="H33" s="25">
        <v>2.38565677715739</v>
      </c>
      <c r="I33" s="25">
        <v>2.40251555846833</v>
      </c>
      <c r="J33" s="25">
        <v>2.5363560931506002</v>
      </c>
    </row>
    <row r="34" spans="1:10" x14ac:dyDescent="0.2">
      <c r="A34" s="22" t="s">
        <v>52</v>
      </c>
      <c r="B34" s="17">
        <v>1.5209288682297499</v>
      </c>
      <c r="C34" s="17">
        <v>1.6453513159487301</v>
      </c>
      <c r="D34" s="17">
        <v>1.8161930286246799</v>
      </c>
      <c r="E34" s="17">
        <v>2.0673248035557501</v>
      </c>
      <c r="F34" s="17">
        <v>2.30720295599478</v>
      </c>
      <c r="G34" s="17">
        <v>2.4416867374116298</v>
      </c>
      <c r="H34" s="17">
        <v>2.40706197086344</v>
      </c>
      <c r="I34" s="17">
        <v>2.4233508938012802</v>
      </c>
      <c r="J34" s="17">
        <v>2.5530352822974098</v>
      </c>
    </row>
    <row r="35" spans="1:10" x14ac:dyDescent="0.2">
      <c r="A35" s="22" t="s">
        <v>54</v>
      </c>
      <c r="B35" s="17">
        <v>1.04032756376307</v>
      </c>
      <c r="C35" s="17">
        <v>0.92115010731999203</v>
      </c>
      <c r="D35" s="17">
        <v>0.92840876028574604</v>
      </c>
      <c r="E35" s="17">
        <v>1.0562366070148199</v>
      </c>
      <c r="F35" s="17">
        <v>1.1561925766416601</v>
      </c>
      <c r="G35" s="17">
        <v>1.2654946719232101</v>
      </c>
      <c r="H35" s="17">
        <v>1.3531414322003401</v>
      </c>
      <c r="I35" s="17">
        <v>1.16784888406453</v>
      </c>
      <c r="J35" s="17">
        <v>1.7185011271544199</v>
      </c>
    </row>
    <row r="36" spans="1:10" x14ac:dyDescent="0.2">
      <c r="A36" s="22" t="s">
        <v>55</v>
      </c>
      <c r="B36" s="17">
        <v>1.34008706184835</v>
      </c>
      <c r="C36" s="17">
        <v>1.9261736493723101</v>
      </c>
      <c r="D36" s="17">
        <v>1.61721508012528</v>
      </c>
      <c r="E36" s="17">
        <v>3.0673120743322699</v>
      </c>
      <c r="F36" s="17">
        <v>1.5905612397739599</v>
      </c>
      <c r="G36" s="17">
        <v>2.2236106773543902</v>
      </c>
      <c r="H36" s="17">
        <v>1.32598708826359</v>
      </c>
      <c r="I36" s="17">
        <v>3.1298296013255</v>
      </c>
      <c r="J36" s="17">
        <v>2.4684826500112602</v>
      </c>
    </row>
    <row r="37" spans="1:10" x14ac:dyDescent="0.2">
      <c r="A37" s="21" t="s">
        <v>65</v>
      </c>
      <c r="B37" s="25">
        <v>0.71013643185711495</v>
      </c>
      <c r="C37" s="25">
        <v>0.69135051451950003</v>
      </c>
      <c r="D37" s="25">
        <v>0.75923991609469699</v>
      </c>
      <c r="E37" s="25">
        <v>0.70471558889830099</v>
      </c>
      <c r="F37" s="25">
        <v>0.71699655089957903</v>
      </c>
      <c r="G37" s="25">
        <v>0.71014973624544397</v>
      </c>
      <c r="H37" s="25">
        <v>0.73038896901924799</v>
      </c>
      <c r="I37" s="25">
        <v>0.85879672608574997</v>
      </c>
      <c r="J37" s="25">
        <v>0.84158210735424699</v>
      </c>
    </row>
    <row r="38" spans="1:10" x14ac:dyDescent="0.2">
      <c r="A38" s="22" t="s">
        <v>52</v>
      </c>
      <c r="B38" s="17">
        <v>0.73099436363596304</v>
      </c>
      <c r="C38" s="17">
        <v>0.70433341642813296</v>
      </c>
      <c r="D38" s="17">
        <v>0.75371844920408304</v>
      </c>
      <c r="E38" s="17">
        <v>0.72304769328886698</v>
      </c>
      <c r="F38" s="17">
        <v>0.72480191726106702</v>
      </c>
      <c r="G38" s="17">
        <v>0.72514797539326004</v>
      </c>
      <c r="H38" s="17">
        <v>0.743827467727319</v>
      </c>
      <c r="I38" s="17">
        <v>0.88732894482267899</v>
      </c>
      <c r="J38" s="17">
        <v>0.86561257276693704</v>
      </c>
    </row>
    <row r="39" spans="1:10" x14ac:dyDescent="0.2">
      <c r="A39" s="22" t="s">
        <v>54</v>
      </c>
      <c r="B39" s="17">
        <v>0.34435022157509099</v>
      </c>
      <c r="C39" s="17">
        <v>0.22941573387056199</v>
      </c>
      <c r="D39" s="17">
        <v>0.34658349660669102</v>
      </c>
      <c r="E39" s="17">
        <v>0</v>
      </c>
      <c r="F39" s="17">
        <v>0.64141360401180403</v>
      </c>
      <c r="G39" s="17">
        <v>0.374165738677394</v>
      </c>
      <c r="H39" s="17">
        <v>0.218217890235992</v>
      </c>
      <c r="I39" s="17">
        <v>0.169030850945703</v>
      </c>
      <c r="J39" s="17">
        <v>0.42996970774675702</v>
      </c>
    </row>
    <row r="40" spans="1:10" x14ac:dyDescent="0.2">
      <c r="A40" s="22" t="s">
        <v>55</v>
      </c>
      <c r="B40" s="17" t="s">
        <v>74</v>
      </c>
      <c r="C40" s="17">
        <v>0.70710678118654802</v>
      </c>
      <c r="D40" s="17">
        <v>2.2360679774997898</v>
      </c>
      <c r="E40" s="17" t="s">
        <v>74</v>
      </c>
      <c r="F40" s="17" t="s">
        <v>74</v>
      </c>
      <c r="G40" s="17" t="s">
        <v>74</v>
      </c>
      <c r="H40" s="17" t="s">
        <v>74</v>
      </c>
      <c r="I40" s="17" t="s">
        <v>74</v>
      </c>
      <c r="J40" s="17" t="s">
        <v>74</v>
      </c>
    </row>
    <row r="41" spans="1:10" x14ac:dyDescent="0.2">
      <c r="A41" s="21" t="s">
        <v>66</v>
      </c>
      <c r="B41" s="25">
        <v>0.89536711193479901</v>
      </c>
      <c r="C41" s="25">
        <v>0.79669855075288398</v>
      </c>
      <c r="D41" s="25">
        <v>0.72328051849114905</v>
      </c>
      <c r="E41" s="25">
        <v>0.75112094330040702</v>
      </c>
      <c r="F41" s="25">
        <v>0.76155903265782199</v>
      </c>
      <c r="G41" s="25">
        <v>0.74171119331826596</v>
      </c>
      <c r="H41" s="25">
        <v>0.78664207874273895</v>
      </c>
      <c r="I41" s="25">
        <v>1.0779868831895301</v>
      </c>
      <c r="J41" s="25">
        <v>1.0497286381508599</v>
      </c>
    </row>
    <row r="42" spans="1:10" x14ac:dyDescent="0.2">
      <c r="A42" s="22" t="s">
        <v>52</v>
      </c>
      <c r="B42" s="17">
        <v>0.93693509618594994</v>
      </c>
      <c r="C42" s="17">
        <v>0.70251633295935001</v>
      </c>
      <c r="D42" s="17">
        <v>0.75776758423128099</v>
      </c>
      <c r="E42" s="17">
        <v>0.78760394463868999</v>
      </c>
      <c r="F42" s="17">
        <v>0.72176185195684295</v>
      </c>
      <c r="G42" s="17">
        <v>0.74876373806495899</v>
      </c>
      <c r="H42" s="17">
        <v>0.81003593800775497</v>
      </c>
      <c r="I42" s="17">
        <v>1.1099360624082599</v>
      </c>
      <c r="J42" s="17">
        <v>0.99940060281086895</v>
      </c>
    </row>
    <row r="43" spans="1:10" x14ac:dyDescent="0.2">
      <c r="A43" s="22" t="s">
        <v>54</v>
      </c>
      <c r="B43" s="17">
        <v>0.63444126857451499</v>
      </c>
      <c r="C43" s="17">
        <v>1.27752709235386</v>
      </c>
      <c r="D43" s="17">
        <v>0.39690584094384701</v>
      </c>
      <c r="E43" s="17">
        <v>0.48771651167674501</v>
      </c>
      <c r="F43" s="17">
        <v>1.0119030340713699</v>
      </c>
      <c r="G43" s="17">
        <v>0.68325451677532101</v>
      </c>
      <c r="H43" s="17">
        <v>0.36082693695367701</v>
      </c>
      <c r="I43" s="17">
        <v>0.70034005345702599</v>
      </c>
      <c r="J43" s="17">
        <v>1.53646161218375</v>
      </c>
    </row>
    <row r="44" spans="1:10" x14ac:dyDescent="0.2">
      <c r="A44" s="22" t="s">
        <v>55</v>
      </c>
      <c r="B44" s="17">
        <v>0.5</v>
      </c>
      <c r="C44" s="17" t="s">
        <v>74</v>
      </c>
      <c r="D44" s="17">
        <v>0.75592894601845395</v>
      </c>
      <c r="E44" s="17">
        <v>0.46880723093849502</v>
      </c>
      <c r="F44" s="17">
        <v>1.38873014965883</v>
      </c>
      <c r="G44" s="17">
        <v>0.5</v>
      </c>
      <c r="H44" s="17" t="s">
        <v>74</v>
      </c>
      <c r="I44" s="17">
        <v>0.74402380914284505</v>
      </c>
      <c r="J44" s="17" t="s">
        <v>74</v>
      </c>
    </row>
    <row r="45" spans="1:10" x14ac:dyDescent="0.2">
      <c r="A45" s="21" t="s">
        <v>67</v>
      </c>
      <c r="B45" s="25">
        <v>0.49153230822099803</v>
      </c>
      <c r="C45" s="25">
        <v>0.39850732761794999</v>
      </c>
      <c r="D45" s="25">
        <v>0.42173567607298001</v>
      </c>
      <c r="E45" s="25">
        <v>0.40276499877497501</v>
      </c>
      <c r="F45" s="25">
        <v>0.42955439185480498</v>
      </c>
      <c r="G45" s="25">
        <v>0.54327570955026605</v>
      </c>
      <c r="H45" s="25">
        <v>0.48541411612826402</v>
      </c>
      <c r="I45" s="25">
        <v>0.43299269622324499</v>
      </c>
      <c r="J45" s="25">
        <v>0.47158508147898898</v>
      </c>
    </row>
    <row r="46" spans="1:10" x14ac:dyDescent="0.2">
      <c r="A46" s="22" t="s">
        <v>52</v>
      </c>
      <c r="B46" s="17">
        <v>0.51998824898590901</v>
      </c>
      <c r="C46" s="17">
        <v>0.40916042913991402</v>
      </c>
      <c r="D46" s="17">
        <v>0.43090970048921601</v>
      </c>
      <c r="E46" s="17">
        <v>0.40922870403192502</v>
      </c>
      <c r="F46" s="17">
        <v>0.43702622681965703</v>
      </c>
      <c r="G46" s="17">
        <v>0.55458477233988002</v>
      </c>
      <c r="H46" s="17">
        <v>0.49539962476500299</v>
      </c>
      <c r="I46" s="17">
        <v>0.44102021396951502</v>
      </c>
      <c r="J46" s="17">
        <v>0.47503871239057099</v>
      </c>
    </row>
    <row r="47" spans="1:10" x14ac:dyDescent="0.2">
      <c r="A47" s="22" t="s">
        <v>54</v>
      </c>
      <c r="B47" s="17">
        <v>0</v>
      </c>
      <c r="C47" s="17">
        <v>0.25</v>
      </c>
      <c r="D47" s="17">
        <v>0</v>
      </c>
      <c r="E47" s="17">
        <v>0.276887462097269</v>
      </c>
      <c r="F47" s="17">
        <v>0.20412414523193201</v>
      </c>
      <c r="G47" s="17">
        <v>0</v>
      </c>
      <c r="H47" s="17">
        <v>0</v>
      </c>
      <c r="I47" s="17">
        <v>0</v>
      </c>
      <c r="J47" s="17">
        <v>0</v>
      </c>
    </row>
    <row r="48" spans="1:10" x14ac:dyDescent="0.2">
      <c r="A48" s="23" t="s">
        <v>55</v>
      </c>
      <c r="B48" s="19" t="s">
        <v>74</v>
      </c>
      <c r="C48" s="19">
        <v>0</v>
      </c>
      <c r="D48" s="19" t="s">
        <v>74</v>
      </c>
      <c r="E48" s="19">
        <v>0.42163702135578401</v>
      </c>
      <c r="F48" s="19">
        <v>0.48795003647426699</v>
      </c>
      <c r="G48" s="19" t="s">
        <v>74</v>
      </c>
      <c r="H48" s="19">
        <v>0.40824829046386302</v>
      </c>
      <c r="I48" s="19" t="s">
        <v>74</v>
      </c>
      <c r="J48" s="19">
        <v>0.57735026918962595</v>
      </c>
    </row>
    <row r="49" spans="1:10" x14ac:dyDescent="0.2">
      <c r="A49" s="9" t="s">
        <v>19</v>
      </c>
    </row>
    <row r="50" spans="1:10" x14ac:dyDescent="0.2">
      <c r="A50" s="21" t="s">
        <v>63</v>
      </c>
      <c r="B50" s="25">
        <v>6.8226563260382003</v>
      </c>
      <c r="C50" s="25">
        <v>6.1518587101933901</v>
      </c>
      <c r="D50" s="25">
        <v>5.84642541174071</v>
      </c>
      <c r="E50" s="25">
        <v>6.1497710384165503</v>
      </c>
      <c r="F50" s="25">
        <v>6.4126872569400497</v>
      </c>
      <c r="G50" s="25">
        <v>6.3969217874735902</v>
      </c>
      <c r="H50" s="25">
        <v>6.73833997236465</v>
      </c>
      <c r="I50" s="25">
        <v>7.7768110575858502</v>
      </c>
      <c r="J50" s="25">
        <v>7.5150305422589696</v>
      </c>
    </row>
    <row r="51" spans="1:10" x14ac:dyDescent="0.2">
      <c r="A51" s="22" t="s">
        <v>52</v>
      </c>
      <c r="B51" s="17">
        <v>6.9281013286268598</v>
      </c>
      <c r="C51" s="17">
        <v>6.3933832177040397</v>
      </c>
      <c r="D51" s="17">
        <v>6.0365895668254002</v>
      </c>
      <c r="E51" s="17">
        <v>6.2051165577220901</v>
      </c>
      <c r="F51" s="17">
        <v>6.5143755077253997</v>
      </c>
      <c r="G51" s="17">
        <v>6.4864479217422897</v>
      </c>
      <c r="H51" s="17">
        <v>6.7988553554313897</v>
      </c>
      <c r="I51" s="17">
        <v>7.8560578916527604</v>
      </c>
      <c r="J51" s="17">
        <v>7.5737695159253704</v>
      </c>
    </row>
    <row r="52" spans="1:10" x14ac:dyDescent="0.2">
      <c r="A52" s="22" t="s">
        <v>54</v>
      </c>
      <c r="B52" s="17">
        <v>5.6631046227536697</v>
      </c>
      <c r="C52" s="17">
        <v>3.7196292235572601</v>
      </c>
      <c r="D52" s="17">
        <v>3.3775921984887201</v>
      </c>
      <c r="E52" s="17">
        <v>4.2063592266858603</v>
      </c>
      <c r="F52" s="17">
        <v>3.8352002795383502</v>
      </c>
      <c r="G52" s="17">
        <v>3.6011368433547002</v>
      </c>
      <c r="H52" s="17">
        <v>4.9357364026164499</v>
      </c>
      <c r="I52" s="17">
        <v>5.5885533948029202</v>
      </c>
      <c r="J52" s="17">
        <v>4.0689208783136799</v>
      </c>
    </row>
    <row r="53" spans="1:10" x14ac:dyDescent="0.2">
      <c r="A53" s="22" t="s">
        <v>55</v>
      </c>
      <c r="B53" s="17">
        <v>7.2686541624521697</v>
      </c>
      <c r="C53" s="17">
        <v>5.4233664108011803</v>
      </c>
      <c r="D53" s="17">
        <v>5.6564859527212903</v>
      </c>
      <c r="E53" s="17">
        <v>8.0688702224454403</v>
      </c>
      <c r="F53" s="17">
        <v>5.3392061682540897</v>
      </c>
      <c r="G53" s="17">
        <v>5.9841059323447698</v>
      </c>
      <c r="H53" s="17">
        <v>5.9135181550154199</v>
      </c>
      <c r="I53" s="17">
        <v>5.0871198018906396</v>
      </c>
      <c r="J53" s="17">
        <v>11.8467183997133</v>
      </c>
    </row>
    <row r="54" spans="1:10" x14ac:dyDescent="0.2">
      <c r="A54" s="21" t="s">
        <v>64</v>
      </c>
      <c r="B54" s="25">
        <v>1.3628842424616701</v>
      </c>
      <c r="C54" s="25">
        <v>1.4063291325956599</v>
      </c>
      <c r="D54" s="25">
        <v>1.5272899759935701</v>
      </c>
      <c r="E54" s="25">
        <v>1.7091178471694199</v>
      </c>
      <c r="F54" s="25">
        <v>1.88944814941602</v>
      </c>
      <c r="G54" s="25">
        <v>2.1633059726941402</v>
      </c>
      <c r="H54" s="25">
        <v>2.2734857394881902</v>
      </c>
      <c r="I54" s="25">
        <v>2.4430434048874199</v>
      </c>
      <c r="J54" s="25">
        <v>2.6557884209179501</v>
      </c>
    </row>
    <row r="55" spans="1:10" x14ac:dyDescent="0.2">
      <c r="A55" s="22" t="s">
        <v>52</v>
      </c>
      <c r="B55" s="17">
        <v>1.3707161608342999</v>
      </c>
      <c r="C55" s="17">
        <v>1.41246747907443</v>
      </c>
      <c r="D55" s="17">
        <v>1.53576828862912</v>
      </c>
      <c r="E55" s="17">
        <v>1.7286796785649701</v>
      </c>
      <c r="F55" s="17">
        <v>1.9070422458790599</v>
      </c>
      <c r="G55" s="17">
        <v>2.1844420748025302</v>
      </c>
      <c r="H55" s="17">
        <v>2.2981089130469501</v>
      </c>
      <c r="I55" s="17">
        <v>2.46082227377086</v>
      </c>
      <c r="J55" s="17">
        <v>2.6631435518898998</v>
      </c>
    </row>
    <row r="56" spans="1:10" x14ac:dyDescent="0.2">
      <c r="A56" s="22" t="s">
        <v>54</v>
      </c>
      <c r="B56" s="17">
        <v>0.73364053747624802</v>
      </c>
      <c r="C56" s="17">
        <v>1.1441742067467799</v>
      </c>
      <c r="D56" s="17">
        <v>0.89031383801372499</v>
      </c>
      <c r="E56" s="17">
        <v>1.10044887499408</v>
      </c>
      <c r="F56" s="17">
        <v>1.3919736747423099</v>
      </c>
      <c r="G56" s="17">
        <v>1.01871820177558</v>
      </c>
      <c r="H56" s="17">
        <v>1.3715223098177001</v>
      </c>
      <c r="I56" s="17">
        <v>0.78049903520846997</v>
      </c>
      <c r="J56" s="17">
        <v>1.4013242584852901</v>
      </c>
    </row>
    <row r="57" spans="1:10" x14ac:dyDescent="0.2">
      <c r="A57" s="22" t="s">
        <v>55</v>
      </c>
      <c r="B57" s="17">
        <v>2.0402205763103201</v>
      </c>
      <c r="C57" s="17">
        <v>1.6251232694862401</v>
      </c>
      <c r="D57" s="17">
        <v>3.06050104830347</v>
      </c>
      <c r="E57" s="17">
        <v>1.2805100086890899</v>
      </c>
      <c r="F57" s="17">
        <v>1.2681431837544701</v>
      </c>
      <c r="G57" s="17">
        <v>0.5</v>
      </c>
      <c r="H57" s="17">
        <v>1.6850180160122099</v>
      </c>
      <c r="I57" s="17">
        <v>2.9113897843109999</v>
      </c>
      <c r="J57" s="17">
        <v>3.6260655879826098</v>
      </c>
    </row>
    <row r="58" spans="1:10" x14ac:dyDescent="0.2">
      <c r="A58" s="21" t="s">
        <v>65</v>
      </c>
      <c r="B58" s="25">
        <v>1.1011743885568701</v>
      </c>
      <c r="C58" s="25">
        <v>0.787801282710347</v>
      </c>
      <c r="D58" s="25">
        <v>0.96591455218427902</v>
      </c>
      <c r="E58" s="25">
        <v>0.79409829697787304</v>
      </c>
      <c r="F58" s="25">
        <v>0.76937271943321806</v>
      </c>
      <c r="G58" s="25">
        <v>0.79970552696071195</v>
      </c>
      <c r="H58" s="25">
        <v>0.73039861915062698</v>
      </c>
      <c r="I58" s="25">
        <v>0.62316127918804098</v>
      </c>
      <c r="J58" s="25">
        <v>0.85821818993683696</v>
      </c>
    </row>
    <row r="59" spans="1:10" x14ac:dyDescent="0.2">
      <c r="A59" s="22" t="s">
        <v>52</v>
      </c>
      <c r="B59" s="17">
        <v>1.210614325264</v>
      </c>
      <c r="C59" s="17">
        <v>0.82749366324574603</v>
      </c>
      <c r="D59" s="17">
        <v>0.98864967535247605</v>
      </c>
      <c r="E59" s="17">
        <v>0.81943774283418402</v>
      </c>
      <c r="F59" s="17">
        <v>0.77800102345554101</v>
      </c>
      <c r="G59" s="17">
        <v>0.80842557639420698</v>
      </c>
      <c r="H59" s="17">
        <v>0.724054432858243</v>
      </c>
      <c r="I59" s="17">
        <v>0.64413030215465406</v>
      </c>
      <c r="J59" s="17">
        <v>0.88681490626065895</v>
      </c>
    </row>
    <row r="60" spans="1:10" x14ac:dyDescent="0.2">
      <c r="A60" s="22" t="s">
        <v>54</v>
      </c>
      <c r="B60" s="17">
        <v>0.44095855184409799</v>
      </c>
      <c r="C60" s="17">
        <v>0.46291004988627599</v>
      </c>
      <c r="D60" s="17">
        <v>0</v>
      </c>
      <c r="E60" s="17">
        <v>0.35355339059327401</v>
      </c>
      <c r="F60" s="17">
        <v>0</v>
      </c>
      <c r="G60" s="17" t="s">
        <v>74</v>
      </c>
      <c r="H60" s="17">
        <v>0.89442719099991597</v>
      </c>
      <c r="I60" s="17">
        <v>0</v>
      </c>
      <c r="J60" s="17">
        <v>0</v>
      </c>
    </row>
    <row r="61" spans="1:10" x14ac:dyDescent="0.2">
      <c r="A61" s="22" t="s">
        <v>55</v>
      </c>
      <c r="B61" s="17" t="s">
        <v>74</v>
      </c>
      <c r="C61" s="17" t="s">
        <v>74</v>
      </c>
      <c r="D61" s="17" t="s">
        <v>74</v>
      </c>
      <c r="E61" s="17" t="s">
        <v>74</v>
      </c>
      <c r="F61" s="17" t="s">
        <v>74</v>
      </c>
      <c r="G61" s="17" t="s">
        <v>74</v>
      </c>
      <c r="H61" s="17" t="s">
        <v>74</v>
      </c>
      <c r="I61" s="17" t="s">
        <v>74</v>
      </c>
      <c r="J61" s="17" t="s">
        <v>74</v>
      </c>
    </row>
    <row r="62" spans="1:10" x14ac:dyDescent="0.2">
      <c r="A62" s="21" t="s">
        <v>66</v>
      </c>
      <c r="B62" s="25">
        <v>1.07635166527871</v>
      </c>
      <c r="C62" s="25">
        <v>1.0412850746623099</v>
      </c>
      <c r="D62" s="25">
        <v>1.0883311400147699</v>
      </c>
      <c r="E62" s="25">
        <v>1.0862982653056299</v>
      </c>
      <c r="F62" s="25">
        <v>1.0399595697586199</v>
      </c>
      <c r="G62" s="25">
        <v>1.0194879206754099</v>
      </c>
      <c r="H62" s="25">
        <v>1.0379342747160201</v>
      </c>
      <c r="I62" s="25">
        <v>1.1067833229961399</v>
      </c>
      <c r="J62" s="25">
        <v>1.5648119136993499</v>
      </c>
    </row>
    <row r="63" spans="1:10" x14ac:dyDescent="0.2">
      <c r="A63" s="22" t="s">
        <v>52</v>
      </c>
      <c r="B63" s="17">
        <v>1.10867941804595</v>
      </c>
      <c r="C63" s="17">
        <v>1.0530516473934499</v>
      </c>
      <c r="D63" s="17">
        <v>1.1238541367016199</v>
      </c>
      <c r="E63" s="17">
        <v>1.0707610659618001</v>
      </c>
      <c r="F63" s="17">
        <v>1.06117627538474</v>
      </c>
      <c r="G63" s="17">
        <v>1.0195234945260701</v>
      </c>
      <c r="H63" s="17">
        <v>1.03360408552886</v>
      </c>
      <c r="I63" s="17">
        <v>1.1109436619848201</v>
      </c>
      <c r="J63" s="17">
        <v>1.5774051020386799</v>
      </c>
    </row>
    <row r="64" spans="1:10" x14ac:dyDescent="0.2">
      <c r="A64" s="22" t="s">
        <v>54</v>
      </c>
      <c r="B64" s="17">
        <v>0.82770355061571599</v>
      </c>
      <c r="C64" s="17">
        <v>0.88978183377258901</v>
      </c>
      <c r="D64" s="17">
        <v>0.68650700362684403</v>
      </c>
      <c r="E64" s="17">
        <v>0.70469755175946402</v>
      </c>
      <c r="F64" s="17">
        <v>0.39743661793163798</v>
      </c>
      <c r="G64" s="17">
        <v>1.0622838719821699</v>
      </c>
      <c r="H64" s="17">
        <v>1.18055910769571</v>
      </c>
      <c r="I64" s="17">
        <v>0.93677693204314305</v>
      </c>
      <c r="J64" s="17">
        <v>1.2312829024334899</v>
      </c>
    </row>
    <row r="65" spans="1:10" x14ac:dyDescent="0.2">
      <c r="A65" s="22" t="s">
        <v>55</v>
      </c>
      <c r="B65" s="17">
        <v>0.88762536459859498</v>
      </c>
      <c r="C65" s="17">
        <v>1.2142318453899099</v>
      </c>
      <c r="D65" s="17">
        <v>0.54772255750516596</v>
      </c>
      <c r="E65" s="17">
        <v>2.2211108331943601</v>
      </c>
      <c r="F65" s="17">
        <v>0.92582009977255098</v>
      </c>
      <c r="G65" s="17">
        <v>0.54772255750516596</v>
      </c>
      <c r="H65" s="17">
        <v>0.46291004988627599</v>
      </c>
      <c r="I65" s="17">
        <v>1.6329931618554501</v>
      </c>
      <c r="J65" s="17">
        <v>1.6641005886756901</v>
      </c>
    </row>
    <row r="66" spans="1:10" x14ac:dyDescent="0.2">
      <c r="A66" s="21" t="s">
        <v>67</v>
      </c>
      <c r="B66" s="25">
        <v>0.42990209713107902</v>
      </c>
      <c r="C66" s="25">
        <v>0.32504045345548799</v>
      </c>
      <c r="D66" s="25">
        <v>0.42899185352645602</v>
      </c>
      <c r="E66" s="25">
        <v>0.41693635027109799</v>
      </c>
      <c r="F66" s="25">
        <v>0.46576422391087002</v>
      </c>
      <c r="G66" s="25">
        <v>0.43214944712921699</v>
      </c>
      <c r="H66" s="25">
        <v>0.36873487943180999</v>
      </c>
      <c r="I66" s="25">
        <v>0.45204050647760502</v>
      </c>
      <c r="J66" s="25">
        <v>0.39537556712632099</v>
      </c>
    </row>
    <row r="67" spans="1:10" x14ac:dyDescent="0.2">
      <c r="A67" s="22" t="s">
        <v>52</v>
      </c>
      <c r="B67" s="17">
        <v>0.33515983102411401</v>
      </c>
      <c r="C67" s="17">
        <v>0.33487583733010801</v>
      </c>
      <c r="D67" s="17">
        <v>0.43680110688009699</v>
      </c>
      <c r="E67" s="17">
        <v>0.42497231367104699</v>
      </c>
      <c r="F67" s="17">
        <v>0.47814964517714698</v>
      </c>
      <c r="G67" s="17">
        <v>0.442148104116943</v>
      </c>
      <c r="H67" s="17">
        <v>0.38102721862826</v>
      </c>
      <c r="I67" s="17">
        <v>0.43592503040763197</v>
      </c>
      <c r="J67" s="17">
        <v>0.40162823795279701</v>
      </c>
    </row>
    <row r="68" spans="1:10" x14ac:dyDescent="0.2">
      <c r="A68" s="22" t="s">
        <v>54</v>
      </c>
      <c r="B68" s="17">
        <v>0</v>
      </c>
      <c r="C68" s="17">
        <v>0</v>
      </c>
      <c r="D68" s="17">
        <v>0.33333333333333298</v>
      </c>
      <c r="E68" s="17">
        <v>0</v>
      </c>
      <c r="F68" s="17">
        <v>0</v>
      </c>
      <c r="G68" s="17">
        <v>0</v>
      </c>
      <c r="H68" s="17">
        <v>0.242535625036333</v>
      </c>
      <c r="I68" s="17">
        <v>0</v>
      </c>
      <c r="J68" s="17">
        <v>0</v>
      </c>
    </row>
    <row r="69" spans="1:10" x14ac:dyDescent="0.2">
      <c r="A69" s="23" t="s">
        <v>55</v>
      </c>
      <c r="B69" s="19">
        <v>1.2110601416390001</v>
      </c>
      <c r="C69" s="19">
        <v>0.5</v>
      </c>
      <c r="D69" s="19" t="s">
        <v>74</v>
      </c>
      <c r="E69" s="19" t="s">
        <v>74</v>
      </c>
      <c r="F69" s="19" t="s">
        <v>74</v>
      </c>
      <c r="G69" s="19" t="s">
        <v>74</v>
      </c>
      <c r="H69" s="19" t="s">
        <v>74</v>
      </c>
      <c r="I69" s="19" t="s">
        <v>74</v>
      </c>
      <c r="J69" s="19" t="s">
        <v>74</v>
      </c>
    </row>
    <row r="70" spans="1:10" x14ac:dyDescent="0.2">
      <c r="A70" s="9" t="s">
        <v>20</v>
      </c>
    </row>
    <row r="71" spans="1:10" x14ac:dyDescent="0.2">
      <c r="A71" s="21" t="s">
        <v>63</v>
      </c>
      <c r="B71" s="25">
        <v>4.1988183206387504</v>
      </c>
      <c r="C71" s="25">
        <v>4.4020350755041804</v>
      </c>
      <c r="D71" s="25">
        <v>4.6084739507648598</v>
      </c>
      <c r="E71" s="25">
        <v>5.0580853904098202</v>
      </c>
      <c r="F71" s="25">
        <v>5.4759484338838096</v>
      </c>
      <c r="G71" s="25">
        <v>5.5662132802514002</v>
      </c>
      <c r="H71" s="25">
        <v>5.9286033135443796</v>
      </c>
      <c r="I71" s="25">
        <v>6.15813255475455</v>
      </c>
      <c r="J71" s="25">
        <v>6.4718782540176401</v>
      </c>
    </row>
    <row r="72" spans="1:10" x14ac:dyDescent="0.2">
      <c r="A72" s="22" t="s">
        <v>52</v>
      </c>
      <c r="B72" s="17">
        <v>4.3894577160282404</v>
      </c>
      <c r="C72" s="17">
        <v>4.5758696913703503</v>
      </c>
      <c r="D72" s="17">
        <v>4.7723721117071598</v>
      </c>
      <c r="E72" s="17">
        <v>5.2008910006011204</v>
      </c>
      <c r="F72" s="17">
        <v>5.5564042538919898</v>
      </c>
      <c r="G72" s="17">
        <v>5.6565392046229803</v>
      </c>
      <c r="H72" s="17">
        <v>6.0586393920775796</v>
      </c>
      <c r="I72" s="17">
        <v>6.2548137539660296</v>
      </c>
      <c r="J72" s="17">
        <v>6.5907966147038701</v>
      </c>
    </row>
    <row r="73" spans="1:10" x14ac:dyDescent="0.2">
      <c r="A73" s="22" t="s">
        <v>54</v>
      </c>
      <c r="B73" s="17">
        <v>2.3694003199932401</v>
      </c>
      <c r="C73" s="17">
        <v>2.68222316017496</v>
      </c>
      <c r="D73" s="17">
        <v>2.2550243846765499</v>
      </c>
      <c r="E73" s="17">
        <v>2.5767229294640801</v>
      </c>
      <c r="F73" s="17">
        <v>3.6575426555401598</v>
      </c>
      <c r="G73" s="17">
        <v>3.30607769245931</v>
      </c>
      <c r="H73" s="17">
        <v>2.6396017798537801</v>
      </c>
      <c r="I73" s="17">
        <v>3.2067983180557098</v>
      </c>
      <c r="J73" s="17">
        <v>3.0426394926190898</v>
      </c>
    </row>
    <row r="74" spans="1:10" x14ac:dyDescent="0.2">
      <c r="A74" s="22" t="s">
        <v>55</v>
      </c>
      <c r="B74" s="17">
        <v>5.2557511596762598</v>
      </c>
      <c r="C74" s="17">
        <v>4.5440054300127501</v>
      </c>
      <c r="D74" s="17">
        <v>4.6988663759971496</v>
      </c>
      <c r="E74" s="17">
        <v>5.3054531208311904</v>
      </c>
      <c r="F74" s="17">
        <v>6.70397648068628</v>
      </c>
      <c r="G74" s="17">
        <v>6.5516186639070702</v>
      </c>
      <c r="H74" s="17">
        <v>5.2010402490397203</v>
      </c>
      <c r="I74" s="17">
        <v>7.2584497771701804</v>
      </c>
      <c r="J74" s="17">
        <v>6.7099783549434404</v>
      </c>
    </row>
    <row r="75" spans="1:10" x14ac:dyDescent="0.2">
      <c r="A75" s="21" t="s">
        <v>64</v>
      </c>
      <c r="B75" s="25">
        <v>1.4699097139012101</v>
      </c>
      <c r="C75" s="25">
        <v>1.4982131859977099</v>
      </c>
      <c r="D75" s="25">
        <v>1.64289374239227</v>
      </c>
      <c r="E75" s="25">
        <v>1.8862202602762199</v>
      </c>
      <c r="F75" s="25">
        <v>2.06933779662043</v>
      </c>
      <c r="G75" s="25">
        <v>2.1629686439491098</v>
      </c>
      <c r="H75" s="25">
        <v>2.2611524947491501</v>
      </c>
      <c r="I75" s="25">
        <v>2.3774407318738202</v>
      </c>
      <c r="J75" s="25">
        <v>2.4914119835241899</v>
      </c>
    </row>
    <row r="76" spans="1:10" x14ac:dyDescent="0.2">
      <c r="A76" s="22" t="s">
        <v>52</v>
      </c>
      <c r="B76" s="17">
        <v>1.4923367862072701</v>
      </c>
      <c r="C76" s="17">
        <v>1.51439136063488</v>
      </c>
      <c r="D76" s="17">
        <v>1.66647043091813</v>
      </c>
      <c r="E76" s="17">
        <v>1.9078650369647701</v>
      </c>
      <c r="F76" s="17">
        <v>2.0805107664978499</v>
      </c>
      <c r="G76" s="17">
        <v>2.1875686094878701</v>
      </c>
      <c r="H76" s="17">
        <v>2.2819879689345801</v>
      </c>
      <c r="I76" s="17">
        <v>2.3918620639798802</v>
      </c>
      <c r="J76" s="17">
        <v>2.5138078396329</v>
      </c>
    </row>
    <row r="77" spans="1:10" x14ac:dyDescent="0.2">
      <c r="A77" s="22" t="s">
        <v>54</v>
      </c>
      <c r="B77" s="17">
        <v>0.81528426165338397</v>
      </c>
      <c r="C77" s="17">
        <v>0.91260426222184998</v>
      </c>
      <c r="D77" s="17">
        <v>0.71548796478054899</v>
      </c>
      <c r="E77" s="17">
        <v>0.98548987789364595</v>
      </c>
      <c r="F77" s="17">
        <v>1.4502787588325601</v>
      </c>
      <c r="G77" s="17">
        <v>0.95996166822078599</v>
      </c>
      <c r="H77" s="17">
        <v>1.31157046456909</v>
      </c>
      <c r="I77" s="17">
        <v>1.28889049829559</v>
      </c>
      <c r="J77" s="17">
        <v>1.1292281506997099</v>
      </c>
    </row>
    <row r="78" spans="1:10" x14ac:dyDescent="0.2">
      <c r="A78" s="22" t="s">
        <v>55</v>
      </c>
      <c r="B78" s="17">
        <v>1.58113883008419</v>
      </c>
      <c r="C78" s="17">
        <v>2.0307741666288202</v>
      </c>
      <c r="D78" s="17">
        <v>1.6058797345090501</v>
      </c>
      <c r="E78" s="17">
        <v>2.03110152700321</v>
      </c>
      <c r="F78" s="17">
        <v>2.6087677263511</v>
      </c>
      <c r="G78" s="17">
        <v>2.2701592870117699</v>
      </c>
      <c r="H78" s="17">
        <v>1.56408607443035</v>
      </c>
      <c r="I78" s="17">
        <v>3.2078335490532202</v>
      </c>
      <c r="J78" s="17">
        <v>2.7393144153433</v>
      </c>
    </row>
    <row r="79" spans="1:10" x14ac:dyDescent="0.2">
      <c r="A79" s="21" t="s">
        <v>65</v>
      </c>
      <c r="B79" s="25">
        <v>0.60039315068553101</v>
      </c>
      <c r="C79" s="25">
        <v>0.679444357955586</v>
      </c>
      <c r="D79" s="25">
        <v>0.64821168830409004</v>
      </c>
      <c r="E79" s="25">
        <v>0.66715094285302701</v>
      </c>
      <c r="F79" s="25">
        <v>0.65692173706317103</v>
      </c>
      <c r="G79" s="25">
        <v>0.65380807941616303</v>
      </c>
      <c r="H79" s="25">
        <v>0.67376476374549099</v>
      </c>
      <c r="I79" s="25">
        <v>0.69054653196398597</v>
      </c>
      <c r="J79" s="25">
        <v>0.69937181689161998</v>
      </c>
    </row>
    <row r="80" spans="1:10" x14ac:dyDescent="0.2">
      <c r="A80" s="22" t="s">
        <v>52</v>
      </c>
      <c r="B80" s="17">
        <v>0.60974322352846899</v>
      </c>
      <c r="C80" s="17">
        <v>0.70331748086645995</v>
      </c>
      <c r="D80" s="17">
        <v>0.65533151227348097</v>
      </c>
      <c r="E80" s="17">
        <v>0.66900892733837503</v>
      </c>
      <c r="F80" s="17">
        <v>0.67427629083606799</v>
      </c>
      <c r="G80" s="17">
        <v>0.66819047817849098</v>
      </c>
      <c r="H80" s="17">
        <v>0.68204558933594595</v>
      </c>
      <c r="I80" s="17">
        <v>0.70989223636673604</v>
      </c>
      <c r="J80" s="17">
        <v>0.71973891074391905</v>
      </c>
    </row>
    <row r="81" spans="1:10" x14ac:dyDescent="0.2">
      <c r="A81" s="22" t="s">
        <v>54</v>
      </c>
      <c r="B81" s="17">
        <v>0.247675603670653</v>
      </c>
      <c r="C81" s="17">
        <v>0.239820588475576</v>
      </c>
      <c r="D81" s="17">
        <v>0.54975464565447996</v>
      </c>
      <c r="E81" s="17">
        <v>0.34826974559291002</v>
      </c>
      <c r="F81" s="17">
        <v>0.266609860875889</v>
      </c>
      <c r="G81" s="17">
        <v>0.44532262045276799</v>
      </c>
      <c r="H81" s="17">
        <v>0.50037693182888199</v>
      </c>
      <c r="I81" s="17">
        <v>0.38729833462074198</v>
      </c>
      <c r="J81" s="17">
        <v>0.407031452316161</v>
      </c>
    </row>
    <row r="82" spans="1:10" x14ac:dyDescent="0.2">
      <c r="A82" s="22" t="s">
        <v>55</v>
      </c>
      <c r="B82" s="17">
        <v>1.3416407864998701</v>
      </c>
      <c r="C82" s="17">
        <v>0.46291004988627599</v>
      </c>
      <c r="D82" s="17">
        <v>0</v>
      </c>
      <c r="E82" s="17">
        <v>1.5951314818673901</v>
      </c>
      <c r="F82" s="17">
        <v>0</v>
      </c>
      <c r="G82" s="17" t="s">
        <v>74</v>
      </c>
      <c r="H82" s="17" t="s">
        <v>74</v>
      </c>
      <c r="I82" s="17" t="s">
        <v>74</v>
      </c>
      <c r="J82" s="17">
        <v>0.5</v>
      </c>
    </row>
    <row r="83" spans="1:10" x14ac:dyDescent="0.2">
      <c r="A83" s="21" t="s">
        <v>66</v>
      </c>
      <c r="B83" s="25">
        <v>0.77922825622984904</v>
      </c>
      <c r="C83" s="25">
        <v>0.75470287728013896</v>
      </c>
      <c r="D83" s="25">
        <v>0.731176025158082</v>
      </c>
      <c r="E83" s="25">
        <v>0.82080532485388202</v>
      </c>
      <c r="F83" s="25">
        <v>0.73356947501334402</v>
      </c>
      <c r="G83" s="25">
        <v>0.77085183279094505</v>
      </c>
      <c r="H83" s="25">
        <v>0.808419531462089</v>
      </c>
      <c r="I83" s="25">
        <v>0.86958827515483805</v>
      </c>
      <c r="J83" s="25">
        <v>0.88594142316756197</v>
      </c>
    </row>
    <row r="84" spans="1:10" x14ac:dyDescent="0.2">
      <c r="A84" s="22" t="s">
        <v>52</v>
      </c>
      <c r="B84" s="17">
        <v>0.78728334621969298</v>
      </c>
      <c r="C84" s="17">
        <v>0.77040824653657503</v>
      </c>
      <c r="D84" s="17">
        <v>0.74463084738146601</v>
      </c>
      <c r="E84" s="17">
        <v>0.84330654069962196</v>
      </c>
      <c r="F84" s="17">
        <v>0.74189047996576596</v>
      </c>
      <c r="G84" s="17">
        <v>0.78084444662288199</v>
      </c>
      <c r="H84" s="17">
        <v>0.82246268613634299</v>
      </c>
      <c r="I84" s="17">
        <v>0.87916613990554404</v>
      </c>
      <c r="J84" s="17">
        <v>0.89865248798733899</v>
      </c>
    </row>
    <row r="85" spans="1:10" x14ac:dyDescent="0.2">
      <c r="A85" s="22" t="s">
        <v>54</v>
      </c>
      <c r="B85" s="17">
        <v>0.63842800264952204</v>
      </c>
      <c r="C85" s="17">
        <v>0.59593223173582099</v>
      </c>
      <c r="D85" s="17">
        <v>0.557249113992624</v>
      </c>
      <c r="E85" s="17">
        <v>0.44647136799207698</v>
      </c>
      <c r="F85" s="17">
        <v>0.612473273382098</v>
      </c>
      <c r="G85" s="17">
        <v>0.58281224645780305</v>
      </c>
      <c r="H85" s="17">
        <v>0.54825084669480595</v>
      </c>
      <c r="I85" s="17">
        <v>0.68224270105019302</v>
      </c>
      <c r="J85" s="17">
        <v>0.60407849588984996</v>
      </c>
    </row>
    <row r="86" spans="1:10" x14ac:dyDescent="0.2">
      <c r="A86" s="22" t="s">
        <v>55</v>
      </c>
      <c r="B86" s="17">
        <v>1.4608172124207</v>
      </c>
      <c r="C86" s="17">
        <v>0.76885174443849003</v>
      </c>
      <c r="D86" s="17">
        <v>0.68776149428117395</v>
      </c>
      <c r="E86" s="17">
        <v>0.74721705904866298</v>
      </c>
      <c r="F86" s="17">
        <v>0.711995800796273</v>
      </c>
      <c r="G86" s="17">
        <v>0.72776663070980596</v>
      </c>
      <c r="H86" s="17">
        <v>0.59032605269024696</v>
      </c>
      <c r="I86" s="17">
        <v>0.79015101362880302</v>
      </c>
      <c r="J86" s="17">
        <v>0.98511083120311604</v>
      </c>
    </row>
    <row r="87" spans="1:10" x14ac:dyDescent="0.2">
      <c r="A87" s="21" t="s">
        <v>67</v>
      </c>
      <c r="B87" s="25">
        <v>0.393315245210409</v>
      </c>
      <c r="C87" s="25">
        <v>0.380587592264582</v>
      </c>
      <c r="D87" s="25">
        <v>0.47137264572244197</v>
      </c>
      <c r="E87" s="25">
        <v>0.36899282718280602</v>
      </c>
      <c r="F87" s="25">
        <v>0.49174743190043502</v>
      </c>
      <c r="G87" s="25">
        <v>0.469545249791682</v>
      </c>
      <c r="H87" s="25">
        <v>0.45040265349136299</v>
      </c>
      <c r="I87" s="25">
        <v>0.444171059240067</v>
      </c>
      <c r="J87" s="25">
        <v>0.45446538036069001</v>
      </c>
    </row>
    <row r="88" spans="1:10" x14ac:dyDescent="0.2">
      <c r="A88" s="22" t="s">
        <v>52</v>
      </c>
      <c r="B88" s="17">
        <v>0.39959752794699499</v>
      </c>
      <c r="C88" s="17">
        <v>0.39107719681874398</v>
      </c>
      <c r="D88" s="17">
        <v>0.48048962663210398</v>
      </c>
      <c r="E88" s="17">
        <v>0.37478346147070601</v>
      </c>
      <c r="F88" s="17">
        <v>0.50204002163461603</v>
      </c>
      <c r="G88" s="17">
        <v>0.47889274804910997</v>
      </c>
      <c r="H88" s="17">
        <v>0.45343771928947002</v>
      </c>
      <c r="I88" s="17">
        <v>0.45017938562118198</v>
      </c>
      <c r="J88" s="17">
        <v>0.44208117612012798</v>
      </c>
    </row>
    <row r="89" spans="1:10" x14ac:dyDescent="0.2">
      <c r="A89" s="22" t="s">
        <v>54</v>
      </c>
      <c r="B89" s="17">
        <v>0.18102033471939299</v>
      </c>
      <c r="C89" s="17">
        <v>0.20259880963617699</v>
      </c>
      <c r="D89" s="17">
        <v>0.29272250585375398</v>
      </c>
      <c r="E89" s="17">
        <v>0.15520673239324001</v>
      </c>
      <c r="F89" s="17">
        <v>0.193552415284691</v>
      </c>
      <c r="G89" s="17">
        <v>0.170213933457599</v>
      </c>
      <c r="H89" s="17">
        <v>0.40782013272628298</v>
      </c>
      <c r="I89" s="17">
        <v>0.259870097418821</v>
      </c>
      <c r="J89" s="17">
        <v>0.68964465929749696</v>
      </c>
    </row>
    <row r="90" spans="1:10" x14ac:dyDescent="0.2">
      <c r="A90" s="23" t="s">
        <v>55</v>
      </c>
      <c r="B90" s="19">
        <v>0.70710678118654802</v>
      </c>
      <c r="C90" s="19">
        <v>0.30151134457776402</v>
      </c>
      <c r="D90" s="19">
        <v>0.44657608470472199</v>
      </c>
      <c r="E90" s="19">
        <v>0.51449575542752701</v>
      </c>
      <c r="F90" s="19">
        <v>0.49102619010353099</v>
      </c>
      <c r="G90" s="19">
        <v>0.46709936649691403</v>
      </c>
      <c r="H90" s="19">
        <v>0</v>
      </c>
      <c r="I90" s="19">
        <v>0.42163702135578401</v>
      </c>
      <c r="J90" s="19">
        <v>0.57893422352183899</v>
      </c>
    </row>
    <row r="91" spans="1:10" x14ac:dyDescent="0.2">
      <c r="A91" s="9" t="s">
        <v>21</v>
      </c>
    </row>
    <row r="92" spans="1:10" x14ac:dyDescent="0.2">
      <c r="A92" s="21" t="s">
        <v>63</v>
      </c>
      <c r="B92" s="25">
        <v>4.8484563942854999</v>
      </c>
      <c r="C92" s="25">
        <v>4.9030739849537301</v>
      </c>
      <c r="D92" s="25">
        <v>4.9702225754804799</v>
      </c>
      <c r="E92" s="25">
        <v>5.2692076380448096</v>
      </c>
      <c r="F92" s="25">
        <v>5.6418378315356899</v>
      </c>
      <c r="G92" s="25">
        <v>5.7899279991354202</v>
      </c>
      <c r="H92" s="25">
        <v>6.0612365942556803</v>
      </c>
      <c r="I92" s="25">
        <v>6.40706894690942</v>
      </c>
      <c r="J92" s="25">
        <v>6.5580221771491498</v>
      </c>
    </row>
    <row r="93" spans="1:10" x14ac:dyDescent="0.2">
      <c r="A93" s="22" t="s">
        <v>52</v>
      </c>
      <c r="B93" s="17">
        <v>5.0589811850309498</v>
      </c>
      <c r="C93" s="17">
        <v>5.1109704239725202</v>
      </c>
      <c r="D93" s="17">
        <v>5.1465986420425001</v>
      </c>
      <c r="E93" s="17">
        <v>5.4114922623719499</v>
      </c>
      <c r="F93" s="17">
        <v>5.7375447011982397</v>
      </c>
      <c r="G93" s="17">
        <v>5.8930744347980601</v>
      </c>
      <c r="H93" s="17">
        <v>6.1785631231917097</v>
      </c>
      <c r="I93" s="17">
        <v>6.5058008610512204</v>
      </c>
      <c r="J93" s="17">
        <v>6.6517414205477197</v>
      </c>
    </row>
    <row r="94" spans="1:10" x14ac:dyDescent="0.2">
      <c r="A94" s="22" t="s">
        <v>54</v>
      </c>
      <c r="B94" s="17">
        <v>2.9813940064459299</v>
      </c>
      <c r="C94" s="17">
        <v>2.8732103538415701</v>
      </c>
      <c r="D94" s="17">
        <v>2.6131724507973502</v>
      </c>
      <c r="E94" s="17">
        <v>2.7894004859180899</v>
      </c>
      <c r="F94" s="17">
        <v>3.6629869657348801</v>
      </c>
      <c r="G94" s="17">
        <v>3.3048407752903501</v>
      </c>
      <c r="H94" s="17">
        <v>3.1218446960572499</v>
      </c>
      <c r="I94" s="17">
        <v>3.5411273008998001</v>
      </c>
      <c r="J94" s="17">
        <v>3.4372209897395898</v>
      </c>
    </row>
    <row r="95" spans="1:10" x14ac:dyDescent="0.2">
      <c r="A95" s="22" t="s">
        <v>55</v>
      </c>
      <c r="B95" s="17">
        <v>5.7361839068848797</v>
      </c>
      <c r="C95" s="17">
        <v>4.9796723235457803</v>
      </c>
      <c r="D95" s="17">
        <v>5.1594024828936096</v>
      </c>
      <c r="E95" s="17">
        <v>5.7719898425026397</v>
      </c>
      <c r="F95" s="17">
        <v>6.1251066196380899</v>
      </c>
      <c r="G95" s="17">
        <v>6.3047712136145302</v>
      </c>
      <c r="H95" s="17">
        <v>6.0947557875575002</v>
      </c>
      <c r="I95" s="17">
        <v>6.9933086390013903</v>
      </c>
      <c r="J95" s="17">
        <v>8.6291852865538505</v>
      </c>
    </row>
    <row r="96" spans="1:10" x14ac:dyDescent="0.2">
      <c r="A96" s="21" t="s">
        <v>64</v>
      </c>
      <c r="B96" s="25">
        <v>1.4670868423941199</v>
      </c>
      <c r="C96" s="25">
        <v>1.51311947767148</v>
      </c>
      <c r="D96" s="25">
        <v>1.6618397844561801</v>
      </c>
      <c r="E96" s="25">
        <v>1.90226178871861</v>
      </c>
      <c r="F96" s="25">
        <v>2.0966967113749599</v>
      </c>
      <c r="G96" s="25">
        <v>2.2257240609191502</v>
      </c>
      <c r="H96" s="25">
        <v>2.29192080861251</v>
      </c>
      <c r="I96" s="25">
        <v>2.3853800347818699</v>
      </c>
      <c r="J96" s="25">
        <v>2.5139613940170902</v>
      </c>
    </row>
    <row r="97" spans="1:10" x14ac:dyDescent="0.2">
      <c r="A97" s="22" t="s">
        <v>52</v>
      </c>
      <c r="B97" s="17">
        <v>1.4881186561868001</v>
      </c>
      <c r="C97" s="17">
        <v>1.5285336352029699</v>
      </c>
      <c r="D97" s="17">
        <v>1.6847378284882799</v>
      </c>
      <c r="E97" s="17">
        <v>1.9210347517900299</v>
      </c>
      <c r="F97" s="17">
        <v>2.11467738413935</v>
      </c>
      <c r="G97" s="17">
        <v>2.2499286294658498</v>
      </c>
      <c r="H97" s="17">
        <v>2.3132035057166198</v>
      </c>
      <c r="I97" s="17">
        <v>2.4022681334405802</v>
      </c>
      <c r="J97" s="17">
        <v>2.5331844203235598</v>
      </c>
    </row>
    <row r="98" spans="1:10" x14ac:dyDescent="0.2">
      <c r="A98" s="22" t="s">
        <v>54</v>
      </c>
      <c r="B98" s="17">
        <v>0.84087377715839196</v>
      </c>
      <c r="C98" s="17">
        <v>0.94688001402612199</v>
      </c>
      <c r="D98" s="17">
        <v>0.77548233369615105</v>
      </c>
      <c r="E98" s="17">
        <v>1.00804074777824</v>
      </c>
      <c r="F98" s="17">
        <v>1.3625269874006301</v>
      </c>
      <c r="G98" s="17">
        <v>1.0489937421948099</v>
      </c>
      <c r="H98" s="17">
        <v>1.30919828021605</v>
      </c>
      <c r="I98" s="17">
        <v>1.1977203105962799</v>
      </c>
      <c r="J98" s="17">
        <v>1.33784857162824</v>
      </c>
    </row>
    <row r="99" spans="1:10" x14ac:dyDescent="0.2">
      <c r="A99" s="22" t="s">
        <v>55</v>
      </c>
      <c r="B99" s="17">
        <v>1.6931970808375501</v>
      </c>
      <c r="C99" s="17">
        <v>1.97846775710528</v>
      </c>
      <c r="D99" s="17">
        <v>1.6830574635134099</v>
      </c>
      <c r="E99" s="17">
        <v>2.22349816716337</v>
      </c>
      <c r="F99" s="17">
        <v>2.2516251413241499</v>
      </c>
      <c r="G99" s="17">
        <v>2.2121901615219399</v>
      </c>
      <c r="H99" s="17">
        <v>1.71065004716272</v>
      </c>
      <c r="I99" s="17">
        <v>3.09758135533274</v>
      </c>
      <c r="J99" s="17">
        <v>2.8347582510218898</v>
      </c>
    </row>
    <row r="100" spans="1:10" x14ac:dyDescent="0.2">
      <c r="A100" s="21" t="s">
        <v>65</v>
      </c>
      <c r="B100" s="25">
        <v>0.65442954958792598</v>
      </c>
      <c r="C100" s="25">
        <v>0.68636502287346501</v>
      </c>
      <c r="D100" s="25">
        <v>0.70118749093664701</v>
      </c>
      <c r="E100" s="25">
        <v>0.68126446818818198</v>
      </c>
      <c r="F100" s="25">
        <v>0.67249247625183595</v>
      </c>
      <c r="G100" s="25">
        <v>0.67616773494842197</v>
      </c>
      <c r="H100" s="25">
        <v>0.69317108721040999</v>
      </c>
      <c r="I100" s="25">
        <v>0.74628866740406596</v>
      </c>
      <c r="J100" s="25">
        <v>0.76575358400765503</v>
      </c>
    </row>
    <row r="101" spans="1:10" x14ac:dyDescent="0.2">
      <c r="A101" s="22" t="s">
        <v>52</v>
      </c>
      <c r="B101" s="17">
        <v>0.67046676431892305</v>
      </c>
      <c r="C101" s="17">
        <v>0.70768073053432501</v>
      </c>
      <c r="D101" s="17">
        <v>0.69922345850992995</v>
      </c>
      <c r="E101" s="17">
        <v>0.68949237663730001</v>
      </c>
      <c r="F101" s="17">
        <v>0.68614540355130105</v>
      </c>
      <c r="G101" s="17">
        <v>0.69094504683273605</v>
      </c>
      <c r="H101" s="17">
        <v>0.702650150296391</v>
      </c>
      <c r="I101" s="17">
        <v>0.769742626405856</v>
      </c>
      <c r="J101" s="17">
        <v>0.78952434861966603</v>
      </c>
    </row>
    <row r="102" spans="1:10" x14ac:dyDescent="0.2">
      <c r="A102" s="22" t="s">
        <v>54</v>
      </c>
      <c r="B102" s="17">
        <v>0.29883615569715499</v>
      </c>
      <c r="C102" s="17">
        <v>0.25667755285909299</v>
      </c>
      <c r="D102" s="17">
        <v>0.48610974274574797</v>
      </c>
      <c r="E102" s="17">
        <v>0.29958245229833202</v>
      </c>
      <c r="F102" s="17">
        <v>0.41046186197073598</v>
      </c>
      <c r="G102" s="17">
        <v>0.42046554824214399</v>
      </c>
      <c r="H102" s="17">
        <v>0.46778965411157503</v>
      </c>
      <c r="I102" s="17">
        <v>0.33145059379043401</v>
      </c>
      <c r="J102" s="17">
        <v>0.39439357065476</v>
      </c>
    </row>
    <row r="103" spans="1:10" x14ac:dyDescent="0.2">
      <c r="A103" s="22" t="s">
        <v>55</v>
      </c>
      <c r="B103" s="17">
        <v>1.1338934190276799</v>
      </c>
      <c r="C103" s="17">
        <v>0.57451314996014202</v>
      </c>
      <c r="D103" s="17">
        <v>1.87766904049703</v>
      </c>
      <c r="E103" s="17">
        <v>1.50504203102489</v>
      </c>
      <c r="F103" s="17">
        <v>0.66666666666666696</v>
      </c>
      <c r="G103" s="17">
        <v>0</v>
      </c>
      <c r="H103" s="17" t="s">
        <v>74</v>
      </c>
      <c r="I103" s="17">
        <v>0.44721359549995798</v>
      </c>
      <c r="J103" s="17">
        <v>0.51639777949432197</v>
      </c>
    </row>
    <row r="104" spans="1:10" x14ac:dyDescent="0.2">
      <c r="A104" s="21" t="s">
        <v>66</v>
      </c>
      <c r="B104" s="25">
        <v>0.89399501501447898</v>
      </c>
      <c r="C104" s="25">
        <v>0.855390131116052</v>
      </c>
      <c r="D104" s="25">
        <v>0.83540763155223796</v>
      </c>
      <c r="E104" s="25">
        <v>0.89171513130619096</v>
      </c>
      <c r="F104" s="25">
        <v>0.81553046410088303</v>
      </c>
      <c r="G104" s="25">
        <v>0.84309006603467496</v>
      </c>
      <c r="H104" s="25">
        <v>0.87200776238270805</v>
      </c>
      <c r="I104" s="25">
        <v>0.98067475556483596</v>
      </c>
      <c r="J104" s="25">
        <v>1.10435849800588</v>
      </c>
    </row>
    <row r="105" spans="1:10" x14ac:dyDescent="0.2">
      <c r="A105" s="22" t="s">
        <v>52</v>
      </c>
      <c r="B105" s="17">
        <v>0.91098757651479301</v>
      </c>
      <c r="C105" s="17">
        <v>0.85779874346502305</v>
      </c>
      <c r="D105" s="17">
        <v>0.85434641994132099</v>
      </c>
      <c r="E105" s="17">
        <v>0.90897022193973498</v>
      </c>
      <c r="F105" s="17">
        <v>0.82438206278554405</v>
      </c>
      <c r="G105" s="17">
        <v>0.84975428266427999</v>
      </c>
      <c r="H105" s="17">
        <v>0.88308776365626296</v>
      </c>
      <c r="I105" s="17">
        <v>0.98674627779160595</v>
      </c>
      <c r="J105" s="17">
        <v>1.10817308794054</v>
      </c>
    </row>
    <row r="106" spans="1:10" x14ac:dyDescent="0.2">
      <c r="A106" s="22" t="s">
        <v>54</v>
      </c>
      <c r="B106" s="17">
        <v>0.73741985766989504</v>
      </c>
      <c r="C106" s="17">
        <v>0.76836116809203603</v>
      </c>
      <c r="D106" s="17">
        <v>0.62399532659843104</v>
      </c>
      <c r="E106" s="17">
        <v>0.51565673307397397</v>
      </c>
      <c r="F106" s="17">
        <v>0.67528977949909696</v>
      </c>
      <c r="G106" s="17">
        <v>0.75695104865197704</v>
      </c>
      <c r="H106" s="17">
        <v>0.70108562595194601</v>
      </c>
      <c r="I106" s="17">
        <v>0.791285710841092</v>
      </c>
      <c r="J106" s="17">
        <v>1.0067376981779099</v>
      </c>
    </row>
    <row r="107" spans="1:10" x14ac:dyDescent="0.2">
      <c r="A107" s="22" t="s">
        <v>55</v>
      </c>
      <c r="B107" s="17">
        <v>1.1489372911539899</v>
      </c>
      <c r="C107" s="17">
        <v>1.1967643452071901</v>
      </c>
      <c r="D107" s="17">
        <v>0.74230268585555603</v>
      </c>
      <c r="E107" s="17">
        <v>1.20311619741191</v>
      </c>
      <c r="F107" s="17">
        <v>0.82344909403239797</v>
      </c>
      <c r="G107" s="17">
        <v>0.65202276788435198</v>
      </c>
      <c r="H107" s="17">
        <v>0.54875893034771095</v>
      </c>
      <c r="I107" s="17">
        <v>1.30075051273956</v>
      </c>
      <c r="J107" s="17">
        <v>1.2499768730515499</v>
      </c>
    </row>
    <row r="108" spans="1:10" x14ac:dyDescent="0.2">
      <c r="A108" s="21" t="s">
        <v>67</v>
      </c>
      <c r="B108" s="25">
        <v>0.41350620615806</v>
      </c>
      <c r="C108" s="25">
        <v>0.37766954546757098</v>
      </c>
      <c r="D108" s="25">
        <v>0.45487305441215298</v>
      </c>
      <c r="E108" s="25">
        <v>0.37835423774128102</v>
      </c>
      <c r="F108" s="25">
        <v>0.47109918148809898</v>
      </c>
      <c r="G108" s="25">
        <v>0.47877003716071098</v>
      </c>
      <c r="H108" s="25">
        <v>0.449538291357581</v>
      </c>
      <c r="I108" s="25">
        <v>0.43832673112224102</v>
      </c>
      <c r="J108" s="25">
        <v>0.44714879640827998</v>
      </c>
    </row>
    <row r="109" spans="1:10" x14ac:dyDescent="0.2">
      <c r="A109" s="22" t="s">
        <v>52</v>
      </c>
      <c r="B109" s="17">
        <v>0.41636699923464099</v>
      </c>
      <c r="C109" s="17">
        <v>0.38796350489738302</v>
      </c>
      <c r="D109" s="17">
        <v>0.46401308975537803</v>
      </c>
      <c r="E109" s="17">
        <v>0.38397274041706903</v>
      </c>
      <c r="F109" s="17">
        <v>0.48061864076114802</v>
      </c>
      <c r="G109" s="17">
        <v>0.48875070537245602</v>
      </c>
      <c r="H109" s="17">
        <v>0.45518136916211899</v>
      </c>
      <c r="I109" s="17">
        <v>0.442599712842071</v>
      </c>
      <c r="J109" s="17">
        <v>0.440989844976589</v>
      </c>
    </row>
    <row r="110" spans="1:10" x14ac:dyDescent="0.2">
      <c r="A110" s="22" t="s">
        <v>54</v>
      </c>
      <c r="B110" s="17">
        <v>0.14584794223227601</v>
      </c>
      <c r="C110" s="17">
        <v>0.21596299504635699</v>
      </c>
      <c r="D110" s="17">
        <v>0.26888223209169998</v>
      </c>
      <c r="E110" s="17">
        <v>0.18325721921878599</v>
      </c>
      <c r="F110" s="17">
        <v>0.185607282214694</v>
      </c>
      <c r="G110" s="17">
        <v>0.14432140317088801</v>
      </c>
      <c r="H110" s="17">
        <v>0.333472657616672</v>
      </c>
      <c r="I110" s="17">
        <v>0.214237898662161</v>
      </c>
      <c r="J110" s="17">
        <v>0.57259833431386797</v>
      </c>
    </row>
    <row r="111" spans="1:10" x14ac:dyDescent="0.2">
      <c r="A111" s="23" t="s">
        <v>55</v>
      </c>
      <c r="B111" s="19">
        <v>0.83069758608783995</v>
      </c>
      <c r="C111" s="19">
        <v>0.315301767642306</v>
      </c>
      <c r="D111" s="19">
        <v>0.41514875026728099</v>
      </c>
      <c r="E111" s="19">
        <v>0.49130368444051697</v>
      </c>
      <c r="F111" s="19">
        <v>0.47744841527364201</v>
      </c>
      <c r="G111" s="19">
        <v>0.40311288741492801</v>
      </c>
      <c r="H111" s="19">
        <v>0.242535625036333</v>
      </c>
      <c r="I111" s="19">
        <v>0.61913918736689</v>
      </c>
      <c r="J111" s="19">
        <v>0.56195148694901598</v>
      </c>
    </row>
    <row r="113" spans="1:1" x14ac:dyDescent="0.2">
      <c r="A113" s="13" t="s">
        <v>22</v>
      </c>
    </row>
    <row r="114" spans="1:1" x14ac:dyDescent="0.2">
      <c r="A114" s="13" t="s">
        <v>68</v>
      </c>
    </row>
    <row r="115" spans="1:1" x14ac:dyDescent="0.2">
      <c r="A115" s="13" t="s">
        <v>75</v>
      </c>
    </row>
    <row r="116" spans="1:1" x14ac:dyDescent="0.2">
      <c r="A116" s="13" t="s">
        <v>79</v>
      </c>
    </row>
    <row r="117" spans="1:1" x14ac:dyDescent="0.2">
      <c r="A117" s="13" t="s">
        <v>26</v>
      </c>
    </row>
    <row r="118" spans="1:1" x14ac:dyDescent="0.2">
      <c r="A118" s="13"/>
    </row>
    <row r="119" spans="1:1" x14ac:dyDescent="0.2">
      <c r="A119" s="13" t="s">
        <v>143</v>
      </c>
    </row>
    <row r="120" spans="1:1" x14ac:dyDescent="0.2">
      <c r="A120" s="13" t="s">
        <v>278</v>
      </c>
    </row>
  </sheetData>
  <mergeCells count="1">
    <mergeCell ref="B6:J6"/>
  </mergeCells>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J34"/>
  <sheetViews>
    <sheetView showGridLines="0" workbookViewId="0">
      <pane xSplit="1" ySplit="6" topLeftCell="B25"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HYPERLINK("#'Contents'!A21", "Link to contents")</f>
        <v>Link to contents</v>
      </c>
    </row>
    <row r="3" spans="1:10" ht="15" x14ac:dyDescent="0.25">
      <c r="A3" s="2" t="s">
        <v>82</v>
      </c>
    </row>
    <row r="5" spans="1:10" x14ac:dyDescent="0.2">
      <c r="B5" s="5" t="s">
        <v>4</v>
      </c>
      <c r="C5" s="5" t="s">
        <v>5</v>
      </c>
      <c r="D5" s="5" t="s">
        <v>6</v>
      </c>
      <c r="E5" s="5" t="s">
        <v>7</v>
      </c>
      <c r="F5" s="5" t="s">
        <v>8</v>
      </c>
      <c r="G5" s="5" t="s">
        <v>9</v>
      </c>
      <c r="H5" s="5" t="s">
        <v>10</v>
      </c>
      <c r="I5" s="5" t="s">
        <v>11</v>
      </c>
      <c r="J5" s="5" t="s">
        <v>12</v>
      </c>
    </row>
    <row r="6" spans="1:10" x14ac:dyDescent="0.2">
      <c r="A6" s="6"/>
      <c r="B6" s="91" t="s">
        <v>13</v>
      </c>
      <c r="C6" s="92"/>
      <c r="D6" s="92"/>
      <c r="E6" s="92"/>
      <c r="F6" s="92"/>
      <c r="G6" s="92"/>
      <c r="H6" s="92"/>
      <c r="I6" s="92"/>
      <c r="J6" s="92"/>
    </row>
    <row r="7" spans="1:10" x14ac:dyDescent="0.2">
      <c r="A7" s="9" t="s">
        <v>14</v>
      </c>
      <c r="B7" s="8">
        <v>484</v>
      </c>
      <c r="C7" s="8">
        <v>648</v>
      </c>
      <c r="D7" s="8">
        <v>826</v>
      </c>
      <c r="E7" s="8">
        <v>888</v>
      </c>
      <c r="F7" s="8">
        <v>838</v>
      </c>
      <c r="G7" s="8">
        <v>832</v>
      </c>
      <c r="H7" s="8">
        <v>887</v>
      </c>
      <c r="I7" s="8">
        <v>716</v>
      </c>
      <c r="J7" s="8">
        <v>1056</v>
      </c>
    </row>
    <row r="8" spans="1:10" x14ac:dyDescent="0.2">
      <c r="A8" s="10" t="s">
        <v>15</v>
      </c>
      <c r="B8" s="7">
        <v>387</v>
      </c>
      <c r="C8" s="7">
        <v>512</v>
      </c>
      <c r="D8" s="7">
        <v>653</v>
      </c>
      <c r="E8" s="7">
        <v>721</v>
      </c>
      <c r="F8" s="7">
        <v>655</v>
      </c>
      <c r="G8" s="7">
        <v>669</v>
      </c>
      <c r="H8" s="7">
        <v>707</v>
      </c>
      <c r="I8" s="7">
        <v>560</v>
      </c>
      <c r="J8" s="7">
        <v>827</v>
      </c>
    </row>
    <row r="9" spans="1:10" x14ac:dyDescent="0.2">
      <c r="A9" s="10" t="s">
        <v>16</v>
      </c>
      <c r="B9" s="7">
        <v>51</v>
      </c>
      <c r="C9" s="7">
        <v>69</v>
      </c>
      <c r="D9" s="7">
        <v>93</v>
      </c>
      <c r="E9" s="7">
        <v>93</v>
      </c>
      <c r="F9" s="7">
        <v>107</v>
      </c>
      <c r="G9" s="7">
        <v>77</v>
      </c>
      <c r="H9" s="7">
        <v>89</v>
      </c>
      <c r="I9" s="7">
        <v>74</v>
      </c>
      <c r="J9" s="7">
        <v>97</v>
      </c>
    </row>
    <row r="10" spans="1:10" x14ac:dyDescent="0.2">
      <c r="A10" s="12" t="s">
        <v>17</v>
      </c>
      <c r="B10" s="11">
        <v>46</v>
      </c>
      <c r="C10" s="11">
        <v>67</v>
      </c>
      <c r="D10" s="11">
        <v>80</v>
      </c>
      <c r="E10" s="11">
        <v>74</v>
      </c>
      <c r="F10" s="11">
        <v>76</v>
      </c>
      <c r="G10" s="11">
        <v>86</v>
      </c>
      <c r="H10" s="11">
        <v>91</v>
      </c>
      <c r="I10" s="11">
        <v>82</v>
      </c>
      <c r="J10" s="11">
        <v>132</v>
      </c>
    </row>
    <row r="11" spans="1:10" x14ac:dyDescent="0.2">
      <c r="A11" s="9" t="s">
        <v>18</v>
      </c>
      <c r="B11" s="8">
        <v>2733</v>
      </c>
      <c r="C11" s="8">
        <v>3564</v>
      </c>
      <c r="D11" s="8">
        <v>4588</v>
      </c>
      <c r="E11" s="8">
        <v>5197</v>
      </c>
      <c r="F11" s="8">
        <v>5016</v>
      </c>
      <c r="G11" s="8">
        <v>4576</v>
      </c>
      <c r="H11" s="8">
        <v>4981</v>
      </c>
      <c r="I11" s="8">
        <v>4083</v>
      </c>
      <c r="J11" s="8">
        <v>5200</v>
      </c>
    </row>
    <row r="12" spans="1:10" x14ac:dyDescent="0.2">
      <c r="A12" s="10" t="s">
        <v>15</v>
      </c>
      <c r="B12" s="7">
        <v>2065</v>
      </c>
      <c r="C12" s="7">
        <v>2717</v>
      </c>
      <c r="D12" s="7">
        <v>3612</v>
      </c>
      <c r="E12" s="7">
        <v>4132</v>
      </c>
      <c r="F12" s="7">
        <v>3997</v>
      </c>
      <c r="G12" s="7">
        <v>3626</v>
      </c>
      <c r="H12" s="7">
        <v>3911</v>
      </c>
      <c r="I12" s="7">
        <v>3191</v>
      </c>
      <c r="J12" s="7">
        <v>4175</v>
      </c>
    </row>
    <row r="13" spans="1:10" x14ac:dyDescent="0.2">
      <c r="A13" s="10" t="s">
        <v>16</v>
      </c>
      <c r="B13" s="7">
        <v>320</v>
      </c>
      <c r="C13" s="7">
        <v>394</v>
      </c>
      <c r="D13" s="7">
        <v>454</v>
      </c>
      <c r="E13" s="7">
        <v>434</v>
      </c>
      <c r="F13" s="7">
        <v>379</v>
      </c>
      <c r="G13" s="7">
        <v>352</v>
      </c>
      <c r="H13" s="7">
        <v>361</v>
      </c>
      <c r="I13" s="7">
        <v>266</v>
      </c>
      <c r="J13" s="7">
        <v>355</v>
      </c>
    </row>
    <row r="14" spans="1:10" x14ac:dyDescent="0.2">
      <c r="A14" s="12" t="s">
        <v>17</v>
      </c>
      <c r="B14" s="11">
        <v>348</v>
      </c>
      <c r="C14" s="11">
        <v>453</v>
      </c>
      <c r="D14" s="11">
        <v>522</v>
      </c>
      <c r="E14" s="11">
        <v>631</v>
      </c>
      <c r="F14" s="11">
        <v>640</v>
      </c>
      <c r="G14" s="11">
        <v>598</v>
      </c>
      <c r="H14" s="11">
        <v>709</v>
      </c>
      <c r="I14" s="11">
        <v>626</v>
      </c>
      <c r="J14" s="11">
        <v>670</v>
      </c>
    </row>
    <row r="15" spans="1:10" x14ac:dyDescent="0.2">
      <c r="A15" s="9" t="s">
        <v>19</v>
      </c>
      <c r="B15" s="8">
        <v>1217</v>
      </c>
      <c r="C15" s="8">
        <v>1530</v>
      </c>
      <c r="D15" s="8">
        <v>1726</v>
      </c>
      <c r="E15" s="8">
        <v>1855</v>
      </c>
      <c r="F15" s="8">
        <v>1797</v>
      </c>
      <c r="G15" s="8">
        <v>1708</v>
      </c>
      <c r="H15" s="8">
        <v>1731</v>
      </c>
      <c r="I15" s="8">
        <v>1416</v>
      </c>
      <c r="J15" s="8">
        <v>2022</v>
      </c>
    </row>
    <row r="16" spans="1:10" x14ac:dyDescent="0.2">
      <c r="A16" s="10" t="s">
        <v>15</v>
      </c>
      <c r="B16" s="7">
        <v>998</v>
      </c>
      <c r="C16" s="7">
        <v>1238</v>
      </c>
      <c r="D16" s="7">
        <v>1427</v>
      </c>
      <c r="E16" s="7">
        <v>1534</v>
      </c>
      <c r="F16" s="7">
        <v>1440</v>
      </c>
      <c r="G16" s="7">
        <v>1383</v>
      </c>
      <c r="H16" s="7">
        <v>1383</v>
      </c>
      <c r="I16" s="7">
        <v>1123</v>
      </c>
      <c r="J16" s="7">
        <v>1624</v>
      </c>
    </row>
    <row r="17" spans="1:10" x14ac:dyDescent="0.2">
      <c r="A17" s="10" t="s">
        <v>16</v>
      </c>
      <c r="B17" s="7">
        <v>82</v>
      </c>
      <c r="C17" s="7">
        <v>125</v>
      </c>
      <c r="D17" s="7">
        <v>124</v>
      </c>
      <c r="E17" s="7">
        <v>134</v>
      </c>
      <c r="F17" s="7">
        <v>160</v>
      </c>
      <c r="G17" s="7">
        <v>154</v>
      </c>
      <c r="H17" s="7">
        <v>151</v>
      </c>
      <c r="I17" s="7">
        <v>123</v>
      </c>
      <c r="J17" s="7">
        <v>157</v>
      </c>
    </row>
    <row r="18" spans="1:10" x14ac:dyDescent="0.2">
      <c r="A18" s="12" t="s">
        <v>17</v>
      </c>
      <c r="B18" s="11">
        <v>137</v>
      </c>
      <c r="C18" s="11">
        <v>167</v>
      </c>
      <c r="D18" s="11">
        <v>175</v>
      </c>
      <c r="E18" s="11">
        <v>187</v>
      </c>
      <c r="F18" s="11">
        <v>197</v>
      </c>
      <c r="G18" s="11">
        <v>171</v>
      </c>
      <c r="H18" s="11">
        <v>197</v>
      </c>
      <c r="I18" s="11">
        <v>170</v>
      </c>
      <c r="J18" s="11">
        <v>241</v>
      </c>
    </row>
    <row r="19" spans="1:10" x14ac:dyDescent="0.2">
      <c r="A19" s="9" t="s">
        <v>20</v>
      </c>
      <c r="B19" s="8">
        <v>10203</v>
      </c>
      <c r="C19" s="8">
        <v>12498</v>
      </c>
      <c r="D19" s="8">
        <v>15008</v>
      </c>
      <c r="E19" s="8">
        <v>15467</v>
      </c>
      <c r="F19" s="8">
        <v>14377</v>
      </c>
      <c r="G19" s="8">
        <v>13146</v>
      </c>
      <c r="H19" s="8">
        <v>13229</v>
      </c>
      <c r="I19" s="8">
        <v>10833</v>
      </c>
      <c r="J19" s="8">
        <v>12992</v>
      </c>
    </row>
    <row r="20" spans="1:10" x14ac:dyDescent="0.2">
      <c r="A20" s="10" t="s">
        <v>15</v>
      </c>
      <c r="B20" s="7">
        <v>7853</v>
      </c>
      <c r="C20" s="7">
        <v>9597</v>
      </c>
      <c r="D20" s="7">
        <v>11821</v>
      </c>
      <c r="E20" s="7">
        <v>12153</v>
      </c>
      <c r="F20" s="7">
        <v>11198</v>
      </c>
      <c r="G20" s="7">
        <v>10095</v>
      </c>
      <c r="H20" s="7">
        <v>10278</v>
      </c>
      <c r="I20" s="7">
        <v>8315</v>
      </c>
      <c r="J20" s="7">
        <v>10082</v>
      </c>
    </row>
    <row r="21" spans="1:10" x14ac:dyDescent="0.2">
      <c r="A21" s="10" t="s">
        <v>16</v>
      </c>
      <c r="B21" s="7">
        <v>762</v>
      </c>
      <c r="C21" s="7">
        <v>825</v>
      </c>
      <c r="D21" s="7">
        <v>962</v>
      </c>
      <c r="E21" s="7">
        <v>998</v>
      </c>
      <c r="F21" s="7">
        <v>885</v>
      </c>
      <c r="G21" s="7">
        <v>764</v>
      </c>
      <c r="H21" s="7">
        <v>759</v>
      </c>
      <c r="I21" s="7">
        <v>614</v>
      </c>
      <c r="J21" s="7">
        <v>649</v>
      </c>
    </row>
    <row r="22" spans="1:10" x14ac:dyDescent="0.2">
      <c r="A22" s="12" t="s">
        <v>17</v>
      </c>
      <c r="B22" s="11">
        <v>1588</v>
      </c>
      <c r="C22" s="11">
        <v>2076</v>
      </c>
      <c r="D22" s="11">
        <v>2225</v>
      </c>
      <c r="E22" s="11">
        <v>2316</v>
      </c>
      <c r="F22" s="11">
        <v>2294</v>
      </c>
      <c r="G22" s="11">
        <v>2287</v>
      </c>
      <c r="H22" s="11">
        <v>2192</v>
      </c>
      <c r="I22" s="11">
        <v>1904</v>
      </c>
      <c r="J22" s="11">
        <v>2261</v>
      </c>
    </row>
    <row r="23" spans="1:10" x14ac:dyDescent="0.2">
      <c r="A23" s="9" t="s">
        <v>21</v>
      </c>
      <c r="B23" s="8">
        <v>15218</v>
      </c>
      <c r="C23" s="8">
        <v>18678</v>
      </c>
      <c r="D23" s="8">
        <v>22684</v>
      </c>
      <c r="E23" s="8">
        <v>23866</v>
      </c>
      <c r="F23" s="8">
        <v>22370</v>
      </c>
      <c r="G23" s="8">
        <v>20517</v>
      </c>
      <c r="H23" s="8">
        <v>21090</v>
      </c>
      <c r="I23" s="8">
        <v>17192</v>
      </c>
      <c r="J23" s="8">
        <v>21404</v>
      </c>
    </row>
    <row r="24" spans="1:10" x14ac:dyDescent="0.2">
      <c r="A24" s="10" t="s">
        <v>15</v>
      </c>
      <c r="B24" s="7">
        <v>11668</v>
      </c>
      <c r="C24" s="7">
        <v>14356</v>
      </c>
      <c r="D24" s="7">
        <v>17876</v>
      </c>
      <c r="E24" s="7">
        <v>18852</v>
      </c>
      <c r="F24" s="7">
        <v>17514</v>
      </c>
      <c r="G24" s="7">
        <v>15934</v>
      </c>
      <c r="H24" s="7">
        <v>16437</v>
      </c>
      <c r="I24" s="7">
        <v>13280</v>
      </c>
      <c r="J24" s="7">
        <v>16804</v>
      </c>
    </row>
    <row r="25" spans="1:10" x14ac:dyDescent="0.2">
      <c r="A25" s="10" t="s">
        <v>16</v>
      </c>
      <c r="B25" s="7">
        <v>1248</v>
      </c>
      <c r="C25" s="7">
        <v>1439</v>
      </c>
      <c r="D25" s="7">
        <v>1647</v>
      </c>
      <c r="E25" s="7">
        <v>1683</v>
      </c>
      <c r="F25" s="7">
        <v>1561</v>
      </c>
      <c r="G25" s="7">
        <v>1358</v>
      </c>
      <c r="H25" s="7">
        <v>1373</v>
      </c>
      <c r="I25" s="7">
        <v>1085</v>
      </c>
      <c r="J25" s="7">
        <v>1269</v>
      </c>
    </row>
    <row r="26" spans="1:10" x14ac:dyDescent="0.2">
      <c r="A26" s="12" t="s">
        <v>17</v>
      </c>
      <c r="B26" s="11">
        <v>2302</v>
      </c>
      <c r="C26" s="11">
        <v>2883</v>
      </c>
      <c r="D26" s="11">
        <v>3161</v>
      </c>
      <c r="E26" s="11">
        <v>3331</v>
      </c>
      <c r="F26" s="11">
        <v>3295</v>
      </c>
      <c r="G26" s="11">
        <v>3225</v>
      </c>
      <c r="H26" s="11">
        <v>3280</v>
      </c>
      <c r="I26" s="11">
        <v>2827</v>
      </c>
      <c r="J26" s="11">
        <v>3331</v>
      </c>
    </row>
    <row r="28" spans="1:10" x14ac:dyDescent="0.2">
      <c r="A28" s="13" t="s">
        <v>22</v>
      </c>
    </row>
    <row r="29" spans="1:10" x14ac:dyDescent="0.2">
      <c r="A29" s="13" t="s">
        <v>83</v>
      </c>
    </row>
    <row r="30" spans="1:10" x14ac:dyDescent="0.2">
      <c r="A30" s="13" t="s">
        <v>84</v>
      </c>
    </row>
    <row r="31" spans="1:10" x14ac:dyDescent="0.2">
      <c r="A31" s="13" t="s">
        <v>34</v>
      </c>
    </row>
    <row r="32" spans="1:10" x14ac:dyDescent="0.2">
      <c r="A32" s="13"/>
    </row>
    <row r="33" spans="1:1" x14ac:dyDescent="0.2">
      <c r="A33" s="13" t="s">
        <v>143</v>
      </c>
    </row>
    <row r="34" spans="1:1" x14ac:dyDescent="0.2">
      <c r="A34" s="13" t="s">
        <v>278</v>
      </c>
    </row>
  </sheetData>
  <mergeCells count="1">
    <mergeCell ref="B6:J6"/>
  </mergeCells>
  <conditionalFormatting sqref="B7:J10">
    <cfRule type="expression" dxfId="19" priority="5">
      <formula>B7=2</formula>
    </cfRule>
  </conditionalFormatting>
  <conditionalFormatting sqref="B11:J14">
    <cfRule type="expression" dxfId="18" priority="4">
      <formula>B11=2</formula>
    </cfRule>
  </conditionalFormatting>
  <conditionalFormatting sqref="B15:J18">
    <cfRule type="expression" dxfId="17" priority="3">
      <formula>B15=2</formula>
    </cfRule>
  </conditionalFormatting>
  <conditionalFormatting sqref="B19:J22">
    <cfRule type="expression" dxfId="16" priority="2">
      <formula>B19=2</formula>
    </cfRule>
  </conditionalFormatting>
  <conditionalFormatting sqref="B23:J26">
    <cfRule type="expression" dxfId="15" priority="1">
      <formula>B23=2</formula>
    </cfRule>
  </conditionalFormatting>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E9C32-15B3-4F5F-8DBA-7F3570AC2053}">
  <sheetPr codeName="Sheet35"/>
  <dimension ref="A1:C55"/>
  <sheetViews>
    <sheetView zoomScaleNormal="100" zoomScaleSheetLayoutView="75" workbookViewId="0">
      <selection activeCell="B9" sqref="B9"/>
    </sheetView>
  </sheetViews>
  <sheetFormatPr defaultColWidth="0" defaultRowHeight="0" customHeight="1" zeroHeight="1" x14ac:dyDescent="0.25"/>
  <cols>
    <col min="1" max="1" width="3.7109375" style="66" customWidth="1"/>
    <col min="2" max="2" width="102.7109375" style="66" customWidth="1"/>
    <col min="3" max="3" width="3.7109375" style="66" customWidth="1"/>
    <col min="4" max="16384" width="3.7109375" style="66" hidden="1"/>
  </cols>
  <sheetData>
    <row r="1" spans="1:3" s="60" customFormat="1" ht="15" x14ac:dyDescent="0.25"/>
    <row r="2" spans="1:3" s="60" customFormat="1" ht="15" x14ac:dyDescent="0.25"/>
    <row r="3" spans="1:3" s="60" customFormat="1" ht="15" x14ac:dyDescent="0.25"/>
    <row r="4" spans="1:3" s="60" customFormat="1" ht="11.25" customHeight="1" x14ac:dyDescent="0.25">
      <c r="A4" s="61"/>
      <c r="B4" s="62" t="s">
        <v>239</v>
      </c>
    </row>
    <row r="5" spans="1:3" s="60" customFormat="1" ht="15" x14ac:dyDescent="0.25">
      <c r="A5" s="61"/>
      <c r="B5" s="62"/>
    </row>
    <row r="6" spans="1:3" s="60" customFormat="1" ht="11.25" customHeight="1" x14ac:dyDescent="0.25">
      <c r="A6" s="61"/>
      <c r="B6" s="63" t="s">
        <v>240</v>
      </c>
    </row>
    <row r="7" spans="1:3" ht="15" x14ac:dyDescent="0.25">
      <c r="A7" s="64"/>
      <c r="B7" s="65" t="s">
        <v>241</v>
      </c>
      <c r="C7" s="64"/>
    </row>
    <row r="8" spans="1:3" s="60" customFormat="1" ht="11.25" customHeight="1" x14ac:dyDescent="0.25">
      <c r="A8" s="61"/>
      <c r="B8" s="62"/>
    </row>
    <row r="9" spans="1:3" s="60" customFormat="1" ht="15" x14ac:dyDescent="0.25">
      <c r="A9" s="61"/>
      <c r="B9" s="67" t="s">
        <v>278</v>
      </c>
    </row>
    <row r="10" spans="1:3" s="60" customFormat="1" ht="51.75" x14ac:dyDescent="0.25">
      <c r="A10" s="61"/>
      <c r="B10" s="67" t="s">
        <v>242</v>
      </c>
    </row>
    <row r="11" spans="1:3" s="60" customFormat="1" ht="55.5" customHeight="1" x14ac:dyDescent="0.25">
      <c r="A11" s="61"/>
      <c r="B11" s="67" t="s">
        <v>248</v>
      </c>
    </row>
    <row r="12" spans="1:3" ht="47.25" customHeight="1" x14ac:dyDescent="0.25">
      <c r="A12" s="64"/>
      <c r="B12" s="84" t="s">
        <v>249</v>
      </c>
      <c r="C12" s="64"/>
    </row>
    <row r="13" spans="1:3" ht="27.75" customHeight="1" x14ac:dyDescent="0.25">
      <c r="A13" s="64"/>
      <c r="B13" s="68"/>
      <c r="C13" s="64"/>
    </row>
    <row r="14" spans="1:3" ht="65.25" customHeight="1" x14ac:dyDescent="0.25">
      <c r="A14" s="64"/>
      <c r="B14" s="85" t="s">
        <v>277</v>
      </c>
      <c r="C14" s="64"/>
    </row>
    <row r="15" spans="1:3" s="64" customFormat="1" ht="15" x14ac:dyDescent="0.25"/>
    <row r="16" spans="1:3" ht="15" hidden="1" x14ac:dyDescent="0.25"/>
    <row r="17" ht="15" hidden="1" x14ac:dyDescent="0.25"/>
    <row r="18" ht="15" hidden="1" x14ac:dyDescent="0.25"/>
    <row r="19" ht="15" hidden="1" x14ac:dyDescent="0.25"/>
    <row r="20" ht="15" hidden="1" x14ac:dyDescent="0.25"/>
    <row r="21" ht="15" hidden="1" x14ac:dyDescent="0.25"/>
    <row r="22" ht="15" hidden="1" x14ac:dyDescent="0.25"/>
    <row r="23" ht="15" hidden="1" x14ac:dyDescent="0.25"/>
    <row r="24" ht="15" hidden="1" x14ac:dyDescent="0.25"/>
    <row r="25" ht="15" hidden="1" x14ac:dyDescent="0.25"/>
    <row r="26" ht="15" hidden="1" x14ac:dyDescent="0.25"/>
    <row r="27" ht="15" hidden="1" x14ac:dyDescent="0.25"/>
    <row r="28" ht="15" hidden="1" x14ac:dyDescent="0.25"/>
    <row r="29" ht="15" hidden="1" x14ac:dyDescent="0.25"/>
    <row r="30" ht="15" hidden="1" x14ac:dyDescent="0.25"/>
    <row r="31" ht="15" hidden="1" x14ac:dyDescent="0.25"/>
    <row r="32" ht="15" hidden="1" x14ac:dyDescent="0.25"/>
    <row r="33" ht="15" hidden="1" x14ac:dyDescent="0.25"/>
    <row r="34" ht="15" hidden="1" x14ac:dyDescent="0.25"/>
    <row r="35" ht="15" hidden="1" x14ac:dyDescent="0.25"/>
    <row r="36" ht="15" hidden="1" x14ac:dyDescent="0.25"/>
    <row r="37" ht="15" hidden="1" x14ac:dyDescent="0.25"/>
    <row r="38" ht="15" hidden="1" x14ac:dyDescent="0.25"/>
    <row r="39" ht="15" hidden="1" x14ac:dyDescent="0.25"/>
    <row r="40" ht="15" hidden="1" x14ac:dyDescent="0.25"/>
    <row r="41" ht="15" hidden="1" x14ac:dyDescent="0.25"/>
    <row r="42" ht="15" hidden="1" x14ac:dyDescent="0.25"/>
    <row r="43" ht="15" hidden="1" x14ac:dyDescent="0.25"/>
    <row r="44" ht="15" hidden="1" x14ac:dyDescent="0.25"/>
    <row r="45" ht="15" hidden="1" x14ac:dyDescent="0.25"/>
    <row r="46" ht="15" hidden="1" x14ac:dyDescent="0.25"/>
    <row r="47" ht="15" hidden="1" x14ac:dyDescent="0.25"/>
    <row r="48" ht="15" hidden="1" x14ac:dyDescent="0.25"/>
    <row r="49" ht="15" hidden="1" x14ac:dyDescent="0.25"/>
    <row r="50" ht="15" hidden="1" x14ac:dyDescent="0.25"/>
    <row r="51" ht="15" hidden="1" x14ac:dyDescent="0.25"/>
    <row r="52" ht="15" hidden="1" customHeight="1" x14ac:dyDescent="0.25"/>
    <row r="53" ht="15" hidden="1" customHeight="1" x14ac:dyDescent="0.25"/>
    <row r="54" ht="15" hidden="1" customHeight="1" x14ac:dyDescent="0.25"/>
    <row r="55" ht="15" hidden="1" customHeight="1" x14ac:dyDescent="0.25"/>
  </sheetData>
  <hyperlinks>
    <hyperlink ref="B7" r:id="rId1" xr:uid="{F11E5F82-205E-4B0C-A2CF-179723807DB0}"/>
  </hyperlinks>
  <pageMargins left="0.39370078740157483" right="0.39370078740157483" top="0.39370078740157483" bottom="0.39370078740157483" header="0" footer="0"/>
  <pageSetup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J35"/>
  <sheetViews>
    <sheetView showGridLines="0" workbookViewId="0">
      <pane xSplit="1" ySplit="6" topLeftCell="B16"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HYPERLINK("#'Contents'!A22", "Link to contents")</f>
        <v>Link to contents</v>
      </c>
    </row>
    <row r="3" spans="1:10" ht="15" x14ac:dyDescent="0.25">
      <c r="A3" s="2" t="s">
        <v>86</v>
      </c>
    </row>
    <row r="5" spans="1:10" x14ac:dyDescent="0.2">
      <c r="B5" s="5" t="s">
        <v>4</v>
      </c>
      <c r="C5" s="5" t="s">
        <v>5</v>
      </c>
      <c r="D5" s="5" t="s">
        <v>6</v>
      </c>
      <c r="E5" s="5" t="s">
        <v>7</v>
      </c>
      <c r="F5" s="5" t="s">
        <v>8</v>
      </c>
      <c r="G5" s="5" t="s">
        <v>9</v>
      </c>
      <c r="H5" s="5" t="s">
        <v>10</v>
      </c>
      <c r="I5" s="5" t="s">
        <v>11</v>
      </c>
      <c r="J5" s="5" t="s">
        <v>12</v>
      </c>
    </row>
    <row r="6" spans="1:10" x14ac:dyDescent="0.2">
      <c r="A6" s="6"/>
      <c r="B6" s="91" t="s">
        <v>29</v>
      </c>
      <c r="C6" s="92"/>
      <c r="D6" s="92"/>
      <c r="E6" s="92"/>
      <c r="F6" s="92"/>
      <c r="G6" s="92"/>
      <c r="H6" s="92"/>
      <c r="I6" s="92"/>
      <c r="J6" s="92"/>
    </row>
    <row r="7" spans="1:10" x14ac:dyDescent="0.2">
      <c r="A7" s="9" t="s">
        <v>14</v>
      </c>
      <c r="B7" s="15">
        <v>817.56066249440505</v>
      </c>
      <c r="C7" s="15">
        <v>1064.07435383756</v>
      </c>
      <c r="D7" s="15">
        <v>1319.2253942902801</v>
      </c>
      <c r="E7" s="15">
        <v>1379.5782032858201</v>
      </c>
      <c r="F7" s="15">
        <v>1264.99158433403</v>
      </c>
      <c r="G7" s="15">
        <v>1218.75297547113</v>
      </c>
      <c r="H7" s="15">
        <v>1259.9521303418301</v>
      </c>
      <c r="I7" s="15">
        <v>986.74917139254296</v>
      </c>
      <c r="J7" s="15">
        <v>1413.48431915833</v>
      </c>
    </row>
    <row r="8" spans="1:10" x14ac:dyDescent="0.2">
      <c r="A8" s="10" t="s">
        <v>15</v>
      </c>
      <c r="B8" s="14">
        <v>653.71069501102204</v>
      </c>
      <c r="C8" s="14">
        <v>840.75010673585302</v>
      </c>
      <c r="D8" s="14">
        <v>1042.9227390696699</v>
      </c>
      <c r="E8" s="14">
        <v>1120.13050064085</v>
      </c>
      <c r="F8" s="14">
        <v>988.74640541621704</v>
      </c>
      <c r="G8" s="14">
        <v>979.98286128628297</v>
      </c>
      <c r="H8" s="14">
        <v>1004.26849622512</v>
      </c>
      <c r="I8" s="14">
        <v>771.75912846344102</v>
      </c>
      <c r="J8" s="14">
        <v>1106.96167797722</v>
      </c>
    </row>
    <row r="9" spans="1:10" x14ac:dyDescent="0.2">
      <c r="A9" s="10" t="s">
        <v>16</v>
      </c>
      <c r="B9" s="14">
        <v>86.147921047964104</v>
      </c>
      <c r="C9" s="14">
        <v>113.304213603074</v>
      </c>
      <c r="D9" s="14">
        <v>148.53264124575799</v>
      </c>
      <c r="E9" s="14">
        <v>144.48285237114999</v>
      </c>
      <c r="F9" s="14">
        <v>161.52040515959601</v>
      </c>
      <c r="G9" s="14">
        <v>112.79324412413099</v>
      </c>
      <c r="H9" s="14">
        <v>126.421352424378</v>
      </c>
      <c r="I9" s="14">
        <v>101.98245626124</v>
      </c>
      <c r="J9" s="14">
        <v>129.83710128632401</v>
      </c>
    </row>
    <row r="10" spans="1:10" x14ac:dyDescent="0.2">
      <c r="A10" s="12" t="s">
        <v>17</v>
      </c>
      <c r="B10" s="16">
        <v>77.702046435418595</v>
      </c>
      <c r="C10" s="16">
        <v>110.02003349863701</v>
      </c>
      <c r="D10" s="16">
        <v>127.770013974845</v>
      </c>
      <c r="E10" s="16">
        <v>114.964850273818</v>
      </c>
      <c r="F10" s="16">
        <v>114.72477375821801</v>
      </c>
      <c r="G10" s="16">
        <v>125.976870060718</v>
      </c>
      <c r="H10" s="16">
        <v>129.26228169234199</v>
      </c>
      <c r="I10" s="16">
        <v>113.00758666786101</v>
      </c>
      <c r="J10" s="16">
        <v>176.68553989479199</v>
      </c>
    </row>
    <row r="11" spans="1:10" x14ac:dyDescent="0.2">
      <c r="A11" s="9" t="s">
        <v>18</v>
      </c>
      <c r="B11" s="15">
        <v>159.11876268132301</v>
      </c>
      <c r="C11" s="15">
        <v>203.68030421745101</v>
      </c>
      <c r="D11" s="15">
        <v>258.02090430478199</v>
      </c>
      <c r="E11" s="15">
        <v>287.59349763110299</v>
      </c>
      <c r="F11" s="15">
        <v>272.64670319531001</v>
      </c>
      <c r="G11" s="15">
        <v>244.02821469576699</v>
      </c>
      <c r="H11" s="15">
        <v>260.53469502507397</v>
      </c>
      <c r="I11" s="15">
        <v>209.57382293090799</v>
      </c>
      <c r="J11" s="15">
        <v>262.09307529934102</v>
      </c>
    </row>
    <row r="12" spans="1:10" x14ac:dyDescent="0.2">
      <c r="A12" s="10" t="s">
        <v>15</v>
      </c>
      <c r="B12" s="14">
        <v>120.226946555775</v>
      </c>
      <c r="C12" s="14">
        <v>155.27479982009399</v>
      </c>
      <c r="D12" s="14">
        <v>203.13241202024199</v>
      </c>
      <c r="E12" s="14">
        <v>228.658135888343</v>
      </c>
      <c r="F12" s="14">
        <v>217.25854718334401</v>
      </c>
      <c r="G12" s="14">
        <v>193.366762781218</v>
      </c>
      <c r="H12" s="14">
        <v>204.56759531079399</v>
      </c>
      <c r="I12" s="14">
        <v>163.78889761756699</v>
      </c>
      <c r="J12" s="14">
        <v>210.43049795668199</v>
      </c>
    </row>
    <row r="13" spans="1:10" x14ac:dyDescent="0.2">
      <c r="A13" s="10" t="s">
        <v>16</v>
      </c>
      <c r="B13" s="14">
        <v>18.630810120023199</v>
      </c>
      <c r="C13" s="14">
        <v>22.516846201368001</v>
      </c>
      <c r="D13" s="14">
        <v>25.5321470258001</v>
      </c>
      <c r="E13" s="14">
        <v>24.0168516397727</v>
      </c>
      <c r="F13" s="14">
        <v>20.600697869023598</v>
      </c>
      <c r="G13" s="14">
        <v>18.7714011304436</v>
      </c>
      <c r="H13" s="14">
        <v>18.8823579409861</v>
      </c>
      <c r="I13" s="14">
        <v>13.6533521674312</v>
      </c>
      <c r="J13" s="14">
        <v>17.892892640628101</v>
      </c>
    </row>
    <row r="14" spans="1:10" x14ac:dyDescent="0.2">
      <c r="A14" s="12" t="s">
        <v>17</v>
      </c>
      <c r="B14" s="16">
        <v>20.2610060055252</v>
      </c>
      <c r="C14" s="16">
        <v>25.888658195989098</v>
      </c>
      <c r="D14" s="16">
        <v>29.356345258739299</v>
      </c>
      <c r="E14" s="16">
        <v>34.918510102987497</v>
      </c>
      <c r="F14" s="16">
        <v>34.787458142942199</v>
      </c>
      <c r="G14" s="16">
        <v>31.890050784105998</v>
      </c>
      <c r="H14" s="16">
        <v>37.084741773293999</v>
      </c>
      <c r="I14" s="16">
        <v>32.1315731459094</v>
      </c>
      <c r="J14" s="16">
        <v>33.769684702030403</v>
      </c>
    </row>
    <row r="15" spans="1:10" x14ac:dyDescent="0.2">
      <c r="A15" s="9" t="s">
        <v>19</v>
      </c>
      <c r="B15" s="15">
        <v>2179.5778746876999</v>
      </c>
      <c r="C15" s="15">
        <v>2653.64703025678</v>
      </c>
      <c r="D15" s="15">
        <v>2902.0596889449298</v>
      </c>
      <c r="E15" s="15">
        <v>3025.5582195690799</v>
      </c>
      <c r="F15" s="15">
        <v>2845.3578864865299</v>
      </c>
      <c r="G15" s="15">
        <v>2623.3939775598401</v>
      </c>
      <c r="H15" s="15">
        <v>2575.7203758676901</v>
      </c>
      <c r="I15" s="15">
        <v>2043.1573707335001</v>
      </c>
      <c r="J15" s="15">
        <v>2831.8137893365802</v>
      </c>
    </row>
    <row r="16" spans="1:10" x14ac:dyDescent="0.2">
      <c r="A16" s="10" t="s">
        <v>15</v>
      </c>
      <c r="B16" s="14">
        <v>1787.3613138359301</v>
      </c>
      <c r="C16" s="14">
        <v>2147.19936173718</v>
      </c>
      <c r="D16" s="14">
        <v>2399.32744850778</v>
      </c>
      <c r="E16" s="14">
        <v>2501.9980101450001</v>
      </c>
      <c r="F16" s="14">
        <v>2280.0864532780201</v>
      </c>
      <c r="G16" s="14">
        <v>2124.2118682466398</v>
      </c>
      <c r="H16" s="14">
        <v>2057.8979086221898</v>
      </c>
      <c r="I16" s="14">
        <v>1620.3854006594099</v>
      </c>
      <c r="J16" s="14">
        <v>2274.4142402980301</v>
      </c>
    </row>
    <row r="17" spans="1:10" x14ac:dyDescent="0.2">
      <c r="A17" s="10" t="s">
        <v>16</v>
      </c>
      <c r="B17" s="14">
        <v>146.85734241938499</v>
      </c>
      <c r="C17" s="14">
        <v>216.801227962155</v>
      </c>
      <c r="D17" s="14">
        <v>208.490962589323</v>
      </c>
      <c r="E17" s="14">
        <v>218.55784443248399</v>
      </c>
      <c r="F17" s="14">
        <v>253.342939253113</v>
      </c>
      <c r="G17" s="14">
        <v>236.53552256687101</v>
      </c>
      <c r="H17" s="14">
        <v>224.68733492548901</v>
      </c>
      <c r="I17" s="14">
        <v>177.47765296625801</v>
      </c>
      <c r="J17" s="14">
        <v>219.87871658053601</v>
      </c>
    </row>
    <row r="18" spans="1:10" x14ac:dyDescent="0.2">
      <c r="A18" s="12" t="s">
        <v>17</v>
      </c>
      <c r="B18" s="16">
        <v>245.359218432387</v>
      </c>
      <c r="C18" s="16">
        <v>289.64644055743901</v>
      </c>
      <c r="D18" s="16">
        <v>294.24127784783502</v>
      </c>
      <c r="E18" s="16">
        <v>305.00236499160002</v>
      </c>
      <c r="F18" s="16">
        <v>311.92849395539599</v>
      </c>
      <c r="G18" s="16">
        <v>262.64658674633102</v>
      </c>
      <c r="H18" s="16">
        <v>293.13513232000798</v>
      </c>
      <c r="I18" s="16">
        <v>245.29431710783601</v>
      </c>
      <c r="J18" s="16">
        <v>337.52083245801998</v>
      </c>
    </row>
    <row r="19" spans="1:10" x14ac:dyDescent="0.2">
      <c r="A19" s="9" t="s">
        <v>20</v>
      </c>
      <c r="B19" s="15">
        <v>607.37258525048401</v>
      </c>
      <c r="C19" s="15">
        <v>732.23053485696801</v>
      </c>
      <c r="D19" s="15">
        <v>868.76964724467496</v>
      </c>
      <c r="E19" s="15">
        <v>885.33363861421606</v>
      </c>
      <c r="F19" s="15">
        <v>811.25750273532105</v>
      </c>
      <c r="G19" s="15">
        <v>729.89073570110099</v>
      </c>
      <c r="H19" s="15">
        <v>722.55029832714001</v>
      </c>
      <c r="I19" s="15">
        <v>581.88392777291199</v>
      </c>
      <c r="J19" s="15">
        <v>686.69999741007496</v>
      </c>
    </row>
    <row r="20" spans="1:10" x14ac:dyDescent="0.2">
      <c r="A20" s="10" t="s">
        <v>15</v>
      </c>
      <c r="B20" s="14">
        <v>467.47985023738602</v>
      </c>
      <c r="C20" s="14">
        <v>562.26727820629901</v>
      </c>
      <c r="D20" s="14">
        <v>684.28344883257603</v>
      </c>
      <c r="E20" s="14">
        <v>695.63973039882103</v>
      </c>
      <c r="F20" s="14">
        <v>631.87462722613395</v>
      </c>
      <c r="G20" s="14">
        <v>560.49345632912002</v>
      </c>
      <c r="H20" s="14">
        <v>561.37062258722096</v>
      </c>
      <c r="I20" s="14">
        <v>446.632037241001</v>
      </c>
      <c r="J20" s="14">
        <v>532.89019195569404</v>
      </c>
    </row>
    <row r="21" spans="1:10" x14ac:dyDescent="0.2">
      <c r="A21" s="10" t="s">
        <v>16</v>
      </c>
      <c r="B21" s="14">
        <v>45.360963438289602</v>
      </c>
      <c r="C21" s="14">
        <v>48.334948892382698</v>
      </c>
      <c r="D21" s="14">
        <v>55.687393433460699</v>
      </c>
      <c r="E21" s="14">
        <v>57.125685093229897</v>
      </c>
      <c r="F21" s="14">
        <v>49.938296579311299</v>
      </c>
      <c r="G21" s="14">
        <v>42.418722202619897</v>
      </c>
      <c r="H21" s="14">
        <v>41.455565532564698</v>
      </c>
      <c r="I21" s="14">
        <v>32.980405395787699</v>
      </c>
      <c r="J21" s="14">
        <v>34.3032865085544</v>
      </c>
    </row>
    <row r="22" spans="1:10" x14ac:dyDescent="0.2">
      <c r="A22" s="12" t="s">
        <v>17</v>
      </c>
      <c r="B22" s="16">
        <v>94.531771574808204</v>
      </c>
      <c r="C22" s="16">
        <v>121.62830775828699</v>
      </c>
      <c r="D22" s="16">
        <v>128.798804978638</v>
      </c>
      <c r="E22" s="16">
        <v>132.56822312216499</v>
      </c>
      <c r="F22" s="16">
        <v>129.444578929876</v>
      </c>
      <c r="G22" s="16">
        <v>126.978557169361</v>
      </c>
      <c r="H22" s="16">
        <v>119.724110207354</v>
      </c>
      <c r="I22" s="16">
        <v>102.271485136123</v>
      </c>
      <c r="J22" s="16">
        <v>119.506518945827</v>
      </c>
    </row>
    <row r="23" spans="1:10" x14ac:dyDescent="0.2">
      <c r="A23" s="9" t="s">
        <v>21</v>
      </c>
      <c r="B23" s="15">
        <v>433.25507429863302</v>
      </c>
      <c r="C23" s="15">
        <v>522.433042113787</v>
      </c>
      <c r="D23" s="15">
        <v>625.29314061639195</v>
      </c>
      <c r="E23" s="15">
        <v>648.57349702481201</v>
      </c>
      <c r="F23" s="15">
        <v>597.91547474475306</v>
      </c>
      <c r="G23" s="15">
        <v>538.55235017846098</v>
      </c>
      <c r="H23" s="15">
        <v>543.51222548154897</v>
      </c>
      <c r="I23" s="15">
        <v>435.04038775074901</v>
      </c>
      <c r="J23" s="15">
        <v>532.16153703288899</v>
      </c>
    </row>
    <row r="24" spans="1:10" x14ac:dyDescent="0.2">
      <c r="A24" s="10" t="s">
        <v>15</v>
      </c>
      <c r="B24" s="14">
        <v>332.18689755003601</v>
      </c>
      <c r="C24" s="14">
        <v>401.544531137462</v>
      </c>
      <c r="D24" s="14">
        <v>492.75878071145399</v>
      </c>
      <c r="E24" s="14">
        <v>512.31490680934201</v>
      </c>
      <c r="F24" s="14">
        <v>468.12211107195401</v>
      </c>
      <c r="G24" s="14">
        <v>418.25282194003</v>
      </c>
      <c r="H24" s="14">
        <v>423.59935752680002</v>
      </c>
      <c r="I24" s="14">
        <v>336.04794958875902</v>
      </c>
      <c r="J24" s="14">
        <v>417.793051219429</v>
      </c>
    </row>
    <row r="25" spans="1:10" x14ac:dyDescent="0.2">
      <c r="A25" s="10" t="s">
        <v>16</v>
      </c>
      <c r="B25" s="14">
        <v>35.530446361196901</v>
      </c>
      <c r="C25" s="14">
        <v>40.2495528215943</v>
      </c>
      <c r="D25" s="14">
        <v>45.400185266937001</v>
      </c>
      <c r="E25" s="14">
        <v>45.736579045200699</v>
      </c>
      <c r="F25" s="14">
        <v>41.723113816564997</v>
      </c>
      <c r="G25" s="14">
        <v>35.646249039447802</v>
      </c>
      <c r="H25" s="14">
        <v>35.383702493417097</v>
      </c>
      <c r="I25" s="14">
        <v>27.455724796973101</v>
      </c>
      <c r="J25" s="14">
        <v>31.550784455930501</v>
      </c>
    </row>
    <row r="26" spans="1:10" x14ac:dyDescent="0.2">
      <c r="A26" s="12" t="s">
        <v>17</v>
      </c>
      <c r="B26" s="16">
        <v>65.537730387400003</v>
      </c>
      <c r="C26" s="16">
        <v>80.638958154730005</v>
      </c>
      <c r="D26" s="16">
        <v>87.134174638001099</v>
      </c>
      <c r="E26" s="16">
        <v>90.522011170269394</v>
      </c>
      <c r="F26" s="16">
        <v>88.070249856234298</v>
      </c>
      <c r="G26" s="16">
        <v>84.6532791989831</v>
      </c>
      <c r="H26" s="16">
        <v>84.529165461331402</v>
      </c>
      <c r="I26" s="16">
        <v>71.536713365016695</v>
      </c>
      <c r="J26" s="16">
        <v>82.817701357529103</v>
      </c>
    </row>
    <row r="28" spans="1:10" x14ac:dyDescent="0.2">
      <c r="A28" s="13" t="s">
        <v>22</v>
      </c>
    </row>
    <row r="29" spans="1:10" x14ac:dyDescent="0.2">
      <c r="A29" s="13" t="s">
        <v>83</v>
      </c>
    </row>
    <row r="30" spans="1:10" x14ac:dyDescent="0.2">
      <c r="A30" s="13" t="s">
        <v>84</v>
      </c>
    </row>
    <row r="31" spans="1:10" x14ac:dyDescent="0.2">
      <c r="A31" s="13" t="s">
        <v>30</v>
      </c>
    </row>
    <row r="32" spans="1:10" x14ac:dyDescent="0.2">
      <c r="A32" s="13" t="s">
        <v>26</v>
      </c>
    </row>
    <row r="33" spans="1:1" x14ac:dyDescent="0.2">
      <c r="A33" s="13"/>
    </row>
    <row r="34" spans="1:1" x14ac:dyDescent="0.2">
      <c r="A34" s="13" t="s">
        <v>143</v>
      </c>
    </row>
    <row r="35" spans="1:1" x14ac:dyDescent="0.2">
      <c r="A35" s="13" t="s">
        <v>278</v>
      </c>
    </row>
  </sheetData>
  <mergeCells count="1">
    <mergeCell ref="B6:J6"/>
  </mergeCells>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J120"/>
  <sheetViews>
    <sheetView showGridLines="0" workbookViewId="0">
      <pane xSplit="1" ySplit="6" topLeftCell="B106"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HYPERLINK("#'Contents'!A23", "Link to contents")</f>
        <v>Link to contents</v>
      </c>
    </row>
    <row r="3" spans="1:10" ht="15" x14ac:dyDescent="0.25">
      <c r="A3" s="2" t="s">
        <v>88</v>
      </c>
    </row>
    <row r="5" spans="1:10" x14ac:dyDescent="0.2">
      <c r="B5" s="5" t="s">
        <v>4</v>
      </c>
      <c r="C5" s="5" t="s">
        <v>5</v>
      </c>
      <c r="D5" s="5" t="s">
        <v>6</v>
      </c>
      <c r="E5" s="5" t="s">
        <v>7</v>
      </c>
      <c r="F5" s="5" t="s">
        <v>8</v>
      </c>
      <c r="G5" s="5" t="s">
        <v>9</v>
      </c>
      <c r="H5" s="5" t="s">
        <v>10</v>
      </c>
      <c r="I5" s="5" t="s">
        <v>11</v>
      </c>
      <c r="J5" s="5" t="s">
        <v>12</v>
      </c>
    </row>
    <row r="6" spans="1:10" x14ac:dyDescent="0.2">
      <c r="A6" s="6"/>
      <c r="B6" s="91" t="s">
        <v>13</v>
      </c>
      <c r="C6" s="92"/>
      <c r="D6" s="92"/>
      <c r="E6" s="92"/>
      <c r="F6" s="92"/>
      <c r="G6" s="92"/>
      <c r="H6" s="92"/>
      <c r="I6" s="92"/>
      <c r="J6" s="92"/>
    </row>
    <row r="7" spans="1:10" x14ac:dyDescent="0.2">
      <c r="A7" s="9" t="s">
        <v>14</v>
      </c>
      <c r="B7" s="8">
        <v>484</v>
      </c>
      <c r="C7" s="8">
        <v>648</v>
      </c>
      <c r="D7" s="8">
        <v>826</v>
      </c>
      <c r="E7" s="8">
        <v>888</v>
      </c>
      <c r="F7" s="8">
        <v>838</v>
      </c>
      <c r="G7" s="8">
        <v>832</v>
      </c>
      <c r="H7" s="8">
        <v>887</v>
      </c>
      <c r="I7" s="8">
        <v>716</v>
      </c>
      <c r="J7" s="8">
        <v>1056</v>
      </c>
    </row>
    <row r="8" spans="1:10" x14ac:dyDescent="0.2">
      <c r="A8" s="22" t="s">
        <v>89</v>
      </c>
      <c r="B8" s="7">
        <v>59</v>
      </c>
      <c r="C8" s="7">
        <v>77</v>
      </c>
      <c r="D8" s="7">
        <v>100</v>
      </c>
      <c r="E8" s="7">
        <v>128</v>
      </c>
      <c r="F8" s="7">
        <v>118</v>
      </c>
      <c r="G8" s="7">
        <v>105</v>
      </c>
      <c r="H8" s="7">
        <v>112</v>
      </c>
      <c r="I8" s="7">
        <v>102</v>
      </c>
      <c r="J8" s="7">
        <v>131</v>
      </c>
    </row>
    <row r="9" spans="1:10" x14ac:dyDescent="0.2">
      <c r="A9" s="22" t="s">
        <v>90</v>
      </c>
      <c r="B9" s="7">
        <v>30</v>
      </c>
      <c r="C9" s="7">
        <v>50</v>
      </c>
      <c r="D9" s="7">
        <v>59</v>
      </c>
      <c r="E9" s="7">
        <v>63</v>
      </c>
      <c r="F9" s="7">
        <v>59</v>
      </c>
      <c r="G9" s="7">
        <v>79</v>
      </c>
      <c r="H9" s="7">
        <v>72</v>
      </c>
      <c r="I9" s="7">
        <v>55</v>
      </c>
      <c r="J9" s="7">
        <v>99</v>
      </c>
    </row>
    <row r="10" spans="1:10" x14ac:dyDescent="0.2">
      <c r="A10" s="22" t="s">
        <v>91</v>
      </c>
      <c r="B10" s="7">
        <v>375</v>
      </c>
      <c r="C10" s="7">
        <v>493</v>
      </c>
      <c r="D10" s="7">
        <v>628</v>
      </c>
      <c r="E10" s="7">
        <v>653</v>
      </c>
      <c r="F10" s="7">
        <v>631</v>
      </c>
      <c r="G10" s="7">
        <v>600</v>
      </c>
      <c r="H10" s="7">
        <v>650</v>
      </c>
      <c r="I10" s="7">
        <v>508</v>
      </c>
      <c r="J10" s="7">
        <v>771</v>
      </c>
    </row>
    <row r="11" spans="1:10" x14ac:dyDescent="0.2">
      <c r="A11" s="22" t="s">
        <v>92</v>
      </c>
      <c r="B11" s="7">
        <v>20</v>
      </c>
      <c r="C11" s="7">
        <v>28</v>
      </c>
      <c r="D11" s="7">
        <v>39</v>
      </c>
      <c r="E11" s="7">
        <v>44</v>
      </c>
      <c r="F11" s="7">
        <v>30</v>
      </c>
      <c r="G11" s="7">
        <v>48</v>
      </c>
      <c r="H11" s="7">
        <v>53</v>
      </c>
      <c r="I11" s="7">
        <v>51</v>
      </c>
      <c r="J11" s="7">
        <v>55</v>
      </c>
    </row>
    <row r="12" spans="1:10" x14ac:dyDescent="0.2">
      <c r="A12" s="21" t="s">
        <v>15</v>
      </c>
      <c r="B12" s="20">
        <v>387</v>
      </c>
      <c r="C12" s="20">
        <v>512</v>
      </c>
      <c r="D12" s="20">
        <v>653</v>
      </c>
      <c r="E12" s="20">
        <v>721</v>
      </c>
      <c r="F12" s="20">
        <v>655</v>
      </c>
      <c r="G12" s="20">
        <v>669</v>
      </c>
      <c r="H12" s="20">
        <v>707</v>
      </c>
      <c r="I12" s="20">
        <v>560</v>
      </c>
      <c r="J12" s="20">
        <v>827</v>
      </c>
    </row>
    <row r="13" spans="1:10" x14ac:dyDescent="0.2">
      <c r="A13" s="22" t="s">
        <v>89</v>
      </c>
      <c r="B13" s="7">
        <v>43</v>
      </c>
      <c r="C13" s="7">
        <v>47</v>
      </c>
      <c r="D13" s="7">
        <v>66</v>
      </c>
      <c r="E13" s="7">
        <v>93</v>
      </c>
      <c r="F13" s="7">
        <v>76</v>
      </c>
      <c r="G13" s="7">
        <v>76</v>
      </c>
      <c r="H13" s="7">
        <v>74</v>
      </c>
      <c r="I13" s="7">
        <v>66</v>
      </c>
      <c r="J13" s="7">
        <v>75</v>
      </c>
    </row>
    <row r="14" spans="1:10" x14ac:dyDescent="0.2">
      <c r="A14" s="22" t="s">
        <v>54</v>
      </c>
      <c r="B14" s="7">
        <v>60</v>
      </c>
      <c r="C14" s="7">
        <v>67</v>
      </c>
      <c r="D14" s="7">
        <v>87</v>
      </c>
      <c r="E14" s="7">
        <v>82</v>
      </c>
      <c r="F14" s="7">
        <v>65</v>
      </c>
      <c r="G14" s="7">
        <v>74</v>
      </c>
      <c r="H14" s="7">
        <v>58</v>
      </c>
      <c r="I14" s="7">
        <v>43</v>
      </c>
      <c r="J14" s="7">
        <v>60</v>
      </c>
    </row>
    <row r="15" spans="1:10" x14ac:dyDescent="0.2">
      <c r="A15" s="22" t="s">
        <v>90</v>
      </c>
      <c r="B15" s="7">
        <v>16</v>
      </c>
      <c r="C15" s="7">
        <v>35</v>
      </c>
      <c r="D15" s="7">
        <v>43</v>
      </c>
      <c r="E15" s="7">
        <v>49</v>
      </c>
      <c r="F15" s="7">
        <v>41</v>
      </c>
      <c r="G15" s="7">
        <v>55</v>
      </c>
      <c r="H15" s="7">
        <v>49</v>
      </c>
      <c r="I15" s="7">
        <v>39</v>
      </c>
      <c r="J15" s="7">
        <v>76</v>
      </c>
    </row>
    <row r="16" spans="1:10" x14ac:dyDescent="0.2">
      <c r="A16" s="22" t="s">
        <v>91</v>
      </c>
      <c r="B16" s="7">
        <v>259</v>
      </c>
      <c r="C16" s="7">
        <v>348</v>
      </c>
      <c r="D16" s="7">
        <v>434</v>
      </c>
      <c r="E16" s="7">
        <v>465</v>
      </c>
      <c r="F16" s="7">
        <v>457</v>
      </c>
      <c r="G16" s="7">
        <v>435</v>
      </c>
      <c r="H16" s="7">
        <v>500</v>
      </c>
      <c r="I16" s="7">
        <v>385</v>
      </c>
      <c r="J16" s="7">
        <v>588</v>
      </c>
    </row>
    <row r="17" spans="1:10" x14ac:dyDescent="0.2">
      <c r="A17" s="22" t="s">
        <v>92</v>
      </c>
      <c r="B17" s="7">
        <v>9</v>
      </c>
      <c r="C17" s="7">
        <v>15</v>
      </c>
      <c r="D17" s="7">
        <v>23</v>
      </c>
      <c r="E17" s="7">
        <v>32</v>
      </c>
      <c r="F17" s="7">
        <v>16</v>
      </c>
      <c r="G17" s="7">
        <v>29</v>
      </c>
      <c r="H17" s="7">
        <v>26</v>
      </c>
      <c r="I17" s="7">
        <v>27</v>
      </c>
      <c r="J17" s="7">
        <v>28</v>
      </c>
    </row>
    <row r="18" spans="1:10" x14ac:dyDescent="0.2">
      <c r="A18" s="21" t="s">
        <v>16</v>
      </c>
      <c r="B18" s="20">
        <v>51</v>
      </c>
      <c r="C18" s="20">
        <v>69</v>
      </c>
      <c r="D18" s="20">
        <v>93</v>
      </c>
      <c r="E18" s="20">
        <v>93</v>
      </c>
      <c r="F18" s="20">
        <v>107</v>
      </c>
      <c r="G18" s="20">
        <v>77</v>
      </c>
      <c r="H18" s="20">
        <v>89</v>
      </c>
      <c r="I18" s="20">
        <v>74</v>
      </c>
      <c r="J18" s="20">
        <v>97</v>
      </c>
    </row>
    <row r="19" spans="1:10" x14ac:dyDescent="0.2">
      <c r="A19" s="22" t="s">
        <v>89</v>
      </c>
      <c r="B19" s="7">
        <v>2</v>
      </c>
      <c r="C19" s="7">
        <v>9</v>
      </c>
      <c r="D19" s="7">
        <v>2</v>
      </c>
      <c r="E19" s="7">
        <v>5</v>
      </c>
      <c r="F19" s="7">
        <v>9</v>
      </c>
      <c r="G19" s="7">
        <v>7</v>
      </c>
      <c r="H19" s="7">
        <v>5</v>
      </c>
      <c r="I19" s="7">
        <v>5</v>
      </c>
      <c r="J19" s="7">
        <v>6</v>
      </c>
    </row>
    <row r="20" spans="1:10" x14ac:dyDescent="0.2">
      <c r="A20" s="22" t="s">
        <v>90</v>
      </c>
      <c r="B20" s="7">
        <v>8</v>
      </c>
      <c r="C20" s="7">
        <v>8</v>
      </c>
      <c r="D20" s="7">
        <v>8</v>
      </c>
      <c r="E20" s="7">
        <v>7</v>
      </c>
      <c r="F20" s="7">
        <v>13</v>
      </c>
      <c r="G20" s="7">
        <v>4</v>
      </c>
      <c r="H20" s="7">
        <v>13</v>
      </c>
      <c r="I20" s="7">
        <v>7</v>
      </c>
      <c r="J20" s="7">
        <v>11</v>
      </c>
    </row>
    <row r="21" spans="1:10" x14ac:dyDescent="0.2">
      <c r="A21" s="22" t="s">
        <v>91</v>
      </c>
      <c r="B21" s="7">
        <v>39</v>
      </c>
      <c r="C21" s="7">
        <v>50</v>
      </c>
      <c r="D21" s="7">
        <v>77</v>
      </c>
      <c r="E21" s="7">
        <v>79</v>
      </c>
      <c r="F21" s="7">
        <v>83</v>
      </c>
      <c r="G21" s="7">
        <v>64</v>
      </c>
      <c r="H21" s="7">
        <v>67</v>
      </c>
      <c r="I21" s="7">
        <v>57</v>
      </c>
      <c r="J21" s="7">
        <v>78</v>
      </c>
    </row>
    <row r="22" spans="1:10" x14ac:dyDescent="0.2">
      <c r="A22" s="22" t="s">
        <v>92</v>
      </c>
      <c r="B22" s="7">
        <v>2</v>
      </c>
      <c r="C22" s="7">
        <v>2</v>
      </c>
      <c r="D22" s="7">
        <v>6</v>
      </c>
      <c r="E22" s="7">
        <v>2</v>
      </c>
      <c r="F22" s="7">
        <v>2</v>
      </c>
      <c r="G22" s="7">
        <v>2</v>
      </c>
      <c r="H22" s="7">
        <v>4</v>
      </c>
      <c r="I22" s="7">
        <v>5</v>
      </c>
      <c r="J22" s="7">
        <v>2</v>
      </c>
    </row>
    <row r="23" spans="1:10" x14ac:dyDescent="0.2">
      <c r="A23" s="21" t="s">
        <v>17</v>
      </c>
      <c r="B23" s="20">
        <v>46</v>
      </c>
      <c r="C23" s="20">
        <v>67</v>
      </c>
      <c r="D23" s="20">
        <v>80</v>
      </c>
      <c r="E23" s="20">
        <v>74</v>
      </c>
      <c r="F23" s="20">
        <v>76</v>
      </c>
      <c r="G23" s="20">
        <v>86</v>
      </c>
      <c r="H23" s="20">
        <v>91</v>
      </c>
      <c r="I23" s="20">
        <v>82</v>
      </c>
      <c r="J23" s="20">
        <v>132</v>
      </c>
    </row>
    <row r="24" spans="1:10" x14ac:dyDescent="0.2">
      <c r="A24" s="22" t="s">
        <v>89</v>
      </c>
      <c r="B24" s="7">
        <v>14</v>
      </c>
      <c r="C24" s="7">
        <v>21</v>
      </c>
      <c r="D24" s="7">
        <v>32</v>
      </c>
      <c r="E24" s="7">
        <v>30</v>
      </c>
      <c r="F24" s="7">
        <v>33</v>
      </c>
      <c r="G24" s="7">
        <v>22</v>
      </c>
      <c r="H24" s="7">
        <v>33</v>
      </c>
      <c r="I24" s="7">
        <v>31</v>
      </c>
      <c r="J24" s="7">
        <v>50</v>
      </c>
    </row>
    <row r="25" spans="1:10" x14ac:dyDescent="0.2">
      <c r="A25" s="22" t="s">
        <v>90</v>
      </c>
      <c r="B25" s="7">
        <v>6</v>
      </c>
      <c r="C25" s="7">
        <v>7</v>
      </c>
      <c r="D25" s="7">
        <v>8</v>
      </c>
      <c r="E25" s="7">
        <v>7</v>
      </c>
      <c r="F25" s="7">
        <v>5</v>
      </c>
      <c r="G25" s="7">
        <v>20</v>
      </c>
      <c r="H25" s="7">
        <v>10</v>
      </c>
      <c r="I25" s="7">
        <v>9</v>
      </c>
      <c r="J25" s="7">
        <v>12</v>
      </c>
    </row>
    <row r="26" spans="1:10" x14ac:dyDescent="0.2">
      <c r="A26" s="22" t="s">
        <v>91</v>
      </c>
      <c r="B26" s="7">
        <v>17</v>
      </c>
      <c r="C26" s="7">
        <v>28</v>
      </c>
      <c r="D26" s="7">
        <v>30</v>
      </c>
      <c r="E26" s="7">
        <v>27</v>
      </c>
      <c r="F26" s="7">
        <v>26</v>
      </c>
      <c r="G26" s="7">
        <v>27</v>
      </c>
      <c r="H26" s="7">
        <v>25</v>
      </c>
      <c r="I26" s="7">
        <v>23</v>
      </c>
      <c r="J26" s="7">
        <v>45</v>
      </c>
    </row>
    <row r="27" spans="1:10" x14ac:dyDescent="0.2">
      <c r="A27" s="23" t="s">
        <v>92</v>
      </c>
      <c r="B27" s="11">
        <v>9</v>
      </c>
      <c r="C27" s="11">
        <v>11</v>
      </c>
      <c r="D27" s="11">
        <v>10</v>
      </c>
      <c r="E27" s="11">
        <v>10</v>
      </c>
      <c r="F27" s="11">
        <v>12</v>
      </c>
      <c r="G27" s="11">
        <v>17</v>
      </c>
      <c r="H27" s="11">
        <v>23</v>
      </c>
      <c r="I27" s="11">
        <v>19</v>
      </c>
      <c r="J27" s="11">
        <v>25</v>
      </c>
    </row>
    <row r="28" spans="1:10" x14ac:dyDescent="0.2">
      <c r="A28" s="9" t="s">
        <v>18</v>
      </c>
      <c r="B28" s="8">
        <v>2733</v>
      </c>
      <c r="C28" s="8">
        <v>3564</v>
      </c>
      <c r="D28" s="8">
        <v>4588</v>
      </c>
      <c r="E28" s="8">
        <v>5197</v>
      </c>
      <c r="F28" s="8">
        <v>5016</v>
      </c>
      <c r="G28" s="8">
        <v>4576</v>
      </c>
      <c r="H28" s="8">
        <v>4981</v>
      </c>
      <c r="I28" s="8">
        <v>4083</v>
      </c>
      <c r="J28" s="8">
        <v>5200</v>
      </c>
    </row>
    <row r="29" spans="1:10" x14ac:dyDescent="0.2">
      <c r="A29" s="22" t="s">
        <v>89</v>
      </c>
      <c r="B29" s="7">
        <v>296</v>
      </c>
      <c r="C29" s="7">
        <v>403</v>
      </c>
      <c r="D29" s="7">
        <v>545</v>
      </c>
      <c r="E29" s="7">
        <v>649</v>
      </c>
      <c r="F29" s="7">
        <v>698</v>
      </c>
      <c r="G29" s="7">
        <v>591</v>
      </c>
      <c r="H29" s="7">
        <v>708</v>
      </c>
      <c r="I29" s="7">
        <v>574</v>
      </c>
      <c r="J29" s="7">
        <v>621</v>
      </c>
    </row>
    <row r="30" spans="1:10" x14ac:dyDescent="0.2">
      <c r="A30" s="22" t="s">
        <v>90</v>
      </c>
      <c r="B30" s="7">
        <v>250</v>
      </c>
      <c r="C30" s="7">
        <v>312</v>
      </c>
      <c r="D30" s="7">
        <v>386</v>
      </c>
      <c r="E30" s="7">
        <v>463</v>
      </c>
      <c r="F30" s="7">
        <v>478</v>
      </c>
      <c r="G30" s="7">
        <v>455</v>
      </c>
      <c r="H30" s="7">
        <v>527</v>
      </c>
      <c r="I30" s="7">
        <v>478</v>
      </c>
      <c r="J30" s="7">
        <v>586</v>
      </c>
    </row>
    <row r="31" spans="1:10" x14ac:dyDescent="0.2">
      <c r="A31" s="22" t="s">
        <v>91</v>
      </c>
      <c r="B31" s="7">
        <v>2057</v>
      </c>
      <c r="C31" s="7">
        <v>2691</v>
      </c>
      <c r="D31" s="7">
        <v>3460</v>
      </c>
      <c r="E31" s="7">
        <v>3833</v>
      </c>
      <c r="F31" s="7">
        <v>3496</v>
      </c>
      <c r="G31" s="7">
        <v>3135</v>
      </c>
      <c r="H31" s="7">
        <v>3329</v>
      </c>
      <c r="I31" s="7">
        <v>2679</v>
      </c>
      <c r="J31" s="7">
        <v>3641</v>
      </c>
    </row>
    <row r="32" spans="1:10" x14ac:dyDescent="0.2">
      <c r="A32" s="22" t="s">
        <v>92</v>
      </c>
      <c r="B32" s="7">
        <v>130</v>
      </c>
      <c r="C32" s="7">
        <v>158</v>
      </c>
      <c r="D32" s="7">
        <v>197</v>
      </c>
      <c r="E32" s="7">
        <v>252</v>
      </c>
      <c r="F32" s="7">
        <v>344</v>
      </c>
      <c r="G32" s="7">
        <v>395</v>
      </c>
      <c r="H32" s="7">
        <v>417</v>
      </c>
      <c r="I32" s="7">
        <v>352</v>
      </c>
      <c r="J32" s="7">
        <v>352</v>
      </c>
    </row>
    <row r="33" spans="1:10" x14ac:dyDescent="0.2">
      <c r="A33" s="21" t="s">
        <v>15</v>
      </c>
      <c r="B33" s="20">
        <v>2065</v>
      </c>
      <c r="C33" s="20">
        <v>2717</v>
      </c>
      <c r="D33" s="20">
        <v>3612</v>
      </c>
      <c r="E33" s="20">
        <v>4132</v>
      </c>
      <c r="F33" s="20">
        <v>3997</v>
      </c>
      <c r="G33" s="20">
        <v>3626</v>
      </c>
      <c r="H33" s="20">
        <v>3911</v>
      </c>
      <c r="I33" s="20">
        <v>3191</v>
      </c>
      <c r="J33" s="20">
        <v>4175</v>
      </c>
    </row>
    <row r="34" spans="1:10" x14ac:dyDescent="0.2">
      <c r="A34" s="22" t="s">
        <v>89</v>
      </c>
      <c r="B34" s="7">
        <v>191</v>
      </c>
      <c r="C34" s="7">
        <v>268</v>
      </c>
      <c r="D34" s="7">
        <v>373</v>
      </c>
      <c r="E34" s="7">
        <v>432</v>
      </c>
      <c r="F34" s="7">
        <v>476</v>
      </c>
      <c r="G34" s="7">
        <v>414</v>
      </c>
      <c r="H34" s="7">
        <v>480</v>
      </c>
      <c r="I34" s="7">
        <v>371</v>
      </c>
      <c r="J34" s="7">
        <v>429</v>
      </c>
    </row>
    <row r="35" spans="1:10" x14ac:dyDescent="0.2">
      <c r="A35" s="22" t="s">
        <v>54</v>
      </c>
      <c r="B35" s="7">
        <v>553</v>
      </c>
      <c r="C35" s="7">
        <v>707</v>
      </c>
      <c r="D35" s="7">
        <v>849</v>
      </c>
      <c r="E35" s="7">
        <v>1002</v>
      </c>
      <c r="F35" s="7">
        <v>805</v>
      </c>
      <c r="G35" s="7">
        <v>585</v>
      </c>
      <c r="H35" s="7">
        <v>649</v>
      </c>
      <c r="I35" s="7">
        <v>523</v>
      </c>
      <c r="J35" s="7">
        <v>570</v>
      </c>
    </row>
    <row r="36" spans="1:10" x14ac:dyDescent="0.2">
      <c r="A36" s="22" t="s">
        <v>90</v>
      </c>
      <c r="B36" s="7">
        <v>150</v>
      </c>
      <c r="C36" s="7">
        <v>191</v>
      </c>
      <c r="D36" s="7">
        <v>257</v>
      </c>
      <c r="E36" s="7">
        <v>309</v>
      </c>
      <c r="F36" s="7">
        <v>328</v>
      </c>
      <c r="G36" s="7">
        <v>319</v>
      </c>
      <c r="H36" s="7">
        <v>367</v>
      </c>
      <c r="I36" s="7">
        <v>342</v>
      </c>
      <c r="J36" s="7">
        <v>447</v>
      </c>
    </row>
    <row r="37" spans="1:10" x14ac:dyDescent="0.2">
      <c r="A37" s="22" t="s">
        <v>91</v>
      </c>
      <c r="B37" s="7">
        <v>1123</v>
      </c>
      <c r="C37" s="7">
        <v>1492</v>
      </c>
      <c r="D37" s="7">
        <v>2034</v>
      </c>
      <c r="E37" s="7">
        <v>2255</v>
      </c>
      <c r="F37" s="7">
        <v>2219</v>
      </c>
      <c r="G37" s="7">
        <v>2112</v>
      </c>
      <c r="H37" s="7">
        <v>2199</v>
      </c>
      <c r="I37" s="7">
        <v>1783</v>
      </c>
      <c r="J37" s="7">
        <v>2542</v>
      </c>
    </row>
    <row r="38" spans="1:10" x14ac:dyDescent="0.2">
      <c r="A38" s="22" t="s">
        <v>92</v>
      </c>
      <c r="B38" s="7">
        <v>48</v>
      </c>
      <c r="C38" s="7">
        <v>59</v>
      </c>
      <c r="D38" s="7">
        <v>99</v>
      </c>
      <c r="E38" s="7">
        <v>134</v>
      </c>
      <c r="F38" s="7">
        <v>169</v>
      </c>
      <c r="G38" s="7">
        <v>196</v>
      </c>
      <c r="H38" s="7">
        <v>216</v>
      </c>
      <c r="I38" s="7">
        <v>172</v>
      </c>
      <c r="J38" s="7">
        <v>187</v>
      </c>
    </row>
    <row r="39" spans="1:10" x14ac:dyDescent="0.2">
      <c r="A39" s="21" t="s">
        <v>16</v>
      </c>
      <c r="B39" s="20">
        <v>320</v>
      </c>
      <c r="C39" s="20">
        <v>394</v>
      </c>
      <c r="D39" s="20">
        <v>454</v>
      </c>
      <c r="E39" s="20">
        <v>434</v>
      </c>
      <c r="F39" s="20">
        <v>379</v>
      </c>
      <c r="G39" s="20">
        <v>352</v>
      </c>
      <c r="H39" s="20">
        <v>361</v>
      </c>
      <c r="I39" s="20">
        <v>266</v>
      </c>
      <c r="J39" s="20">
        <v>355</v>
      </c>
    </row>
    <row r="40" spans="1:10" x14ac:dyDescent="0.2">
      <c r="A40" s="22" t="s">
        <v>89</v>
      </c>
      <c r="B40" s="7">
        <v>16</v>
      </c>
      <c r="C40" s="7">
        <v>30</v>
      </c>
      <c r="D40" s="7">
        <v>32</v>
      </c>
      <c r="E40" s="7">
        <v>25</v>
      </c>
      <c r="F40" s="7">
        <v>26</v>
      </c>
      <c r="G40" s="7">
        <v>20</v>
      </c>
      <c r="H40" s="7">
        <v>28</v>
      </c>
      <c r="I40" s="7">
        <v>15</v>
      </c>
      <c r="J40" s="7">
        <v>16</v>
      </c>
    </row>
    <row r="41" spans="1:10" x14ac:dyDescent="0.2">
      <c r="A41" s="22" t="s">
        <v>90</v>
      </c>
      <c r="B41" s="7">
        <v>38</v>
      </c>
      <c r="C41" s="7">
        <v>48</v>
      </c>
      <c r="D41" s="7">
        <v>43</v>
      </c>
      <c r="E41" s="7">
        <v>49</v>
      </c>
      <c r="F41" s="7">
        <v>48</v>
      </c>
      <c r="G41" s="7">
        <v>37</v>
      </c>
      <c r="H41" s="7">
        <v>42</v>
      </c>
      <c r="I41" s="7">
        <v>43</v>
      </c>
      <c r="J41" s="7">
        <v>53</v>
      </c>
    </row>
    <row r="42" spans="1:10" x14ac:dyDescent="0.2">
      <c r="A42" s="22" t="s">
        <v>91</v>
      </c>
      <c r="B42" s="7">
        <v>258</v>
      </c>
      <c r="C42" s="7">
        <v>301</v>
      </c>
      <c r="D42" s="7">
        <v>370</v>
      </c>
      <c r="E42" s="7">
        <v>352</v>
      </c>
      <c r="F42" s="7">
        <v>300</v>
      </c>
      <c r="G42" s="7">
        <v>279</v>
      </c>
      <c r="H42" s="7">
        <v>279</v>
      </c>
      <c r="I42" s="7">
        <v>201</v>
      </c>
      <c r="J42" s="7">
        <v>275</v>
      </c>
    </row>
    <row r="43" spans="1:10" x14ac:dyDescent="0.2">
      <c r="A43" s="22" t="s">
        <v>92</v>
      </c>
      <c r="B43" s="7">
        <v>8</v>
      </c>
      <c r="C43" s="7">
        <v>15</v>
      </c>
      <c r="D43" s="7">
        <v>9</v>
      </c>
      <c r="E43" s="7">
        <v>8</v>
      </c>
      <c r="F43" s="7">
        <v>5</v>
      </c>
      <c r="G43" s="7">
        <v>16</v>
      </c>
      <c r="H43" s="7">
        <v>12</v>
      </c>
      <c r="I43" s="7">
        <v>7</v>
      </c>
      <c r="J43" s="7">
        <v>11</v>
      </c>
    </row>
    <row r="44" spans="1:10" x14ac:dyDescent="0.2">
      <c r="A44" s="21" t="s">
        <v>17</v>
      </c>
      <c r="B44" s="20">
        <v>348</v>
      </c>
      <c r="C44" s="20">
        <v>453</v>
      </c>
      <c r="D44" s="20">
        <v>522</v>
      </c>
      <c r="E44" s="20">
        <v>631</v>
      </c>
      <c r="F44" s="20">
        <v>640</v>
      </c>
      <c r="G44" s="20">
        <v>598</v>
      </c>
      <c r="H44" s="20">
        <v>709</v>
      </c>
      <c r="I44" s="20">
        <v>626</v>
      </c>
      <c r="J44" s="20">
        <v>670</v>
      </c>
    </row>
    <row r="45" spans="1:10" x14ac:dyDescent="0.2">
      <c r="A45" s="22" t="s">
        <v>89</v>
      </c>
      <c r="B45" s="7">
        <v>89</v>
      </c>
      <c r="C45" s="7">
        <v>105</v>
      </c>
      <c r="D45" s="7">
        <v>140</v>
      </c>
      <c r="E45" s="7">
        <v>192</v>
      </c>
      <c r="F45" s="7">
        <v>196</v>
      </c>
      <c r="G45" s="7">
        <v>157</v>
      </c>
      <c r="H45" s="7">
        <v>200</v>
      </c>
      <c r="I45" s="7">
        <v>188</v>
      </c>
      <c r="J45" s="7">
        <v>176</v>
      </c>
    </row>
    <row r="46" spans="1:10" x14ac:dyDescent="0.2">
      <c r="A46" s="22" t="s">
        <v>90</v>
      </c>
      <c r="B46" s="7">
        <v>62</v>
      </c>
      <c r="C46" s="7">
        <v>73</v>
      </c>
      <c r="D46" s="7">
        <v>86</v>
      </c>
      <c r="E46" s="7">
        <v>105</v>
      </c>
      <c r="F46" s="7">
        <v>102</v>
      </c>
      <c r="G46" s="7">
        <v>99</v>
      </c>
      <c r="H46" s="7">
        <v>118</v>
      </c>
      <c r="I46" s="7">
        <v>93</v>
      </c>
      <c r="J46" s="7">
        <v>86</v>
      </c>
    </row>
    <row r="47" spans="1:10" x14ac:dyDescent="0.2">
      <c r="A47" s="22" t="s">
        <v>91</v>
      </c>
      <c r="B47" s="7">
        <v>123</v>
      </c>
      <c r="C47" s="7">
        <v>191</v>
      </c>
      <c r="D47" s="7">
        <v>207</v>
      </c>
      <c r="E47" s="7">
        <v>224</v>
      </c>
      <c r="F47" s="7">
        <v>172</v>
      </c>
      <c r="G47" s="7">
        <v>159</v>
      </c>
      <c r="H47" s="7">
        <v>202</v>
      </c>
      <c r="I47" s="7">
        <v>172</v>
      </c>
      <c r="J47" s="7">
        <v>254</v>
      </c>
    </row>
    <row r="48" spans="1:10" x14ac:dyDescent="0.2">
      <c r="A48" s="23" t="s">
        <v>92</v>
      </c>
      <c r="B48" s="11">
        <v>74</v>
      </c>
      <c r="C48" s="11">
        <v>84</v>
      </c>
      <c r="D48" s="11">
        <v>89</v>
      </c>
      <c r="E48" s="11">
        <v>110</v>
      </c>
      <c r="F48" s="11">
        <v>170</v>
      </c>
      <c r="G48" s="11">
        <v>183</v>
      </c>
      <c r="H48" s="11">
        <v>189</v>
      </c>
      <c r="I48" s="11">
        <v>173</v>
      </c>
      <c r="J48" s="11">
        <v>154</v>
      </c>
    </row>
    <row r="49" spans="1:10" x14ac:dyDescent="0.2">
      <c r="A49" s="9" t="s">
        <v>19</v>
      </c>
      <c r="B49" s="8">
        <v>1217</v>
      </c>
      <c r="C49" s="8">
        <v>1530</v>
      </c>
      <c r="D49" s="8">
        <v>1726</v>
      </c>
      <c r="E49" s="8">
        <v>1855</v>
      </c>
      <c r="F49" s="8">
        <v>1797</v>
      </c>
      <c r="G49" s="8">
        <v>1708</v>
      </c>
      <c r="H49" s="8">
        <v>1731</v>
      </c>
      <c r="I49" s="8">
        <v>1416</v>
      </c>
      <c r="J49" s="8">
        <v>2022</v>
      </c>
    </row>
    <row r="50" spans="1:10" x14ac:dyDescent="0.2">
      <c r="A50" s="22" t="s">
        <v>89</v>
      </c>
      <c r="B50" s="7">
        <v>118</v>
      </c>
      <c r="C50" s="7">
        <v>167</v>
      </c>
      <c r="D50" s="7">
        <v>175</v>
      </c>
      <c r="E50" s="7">
        <v>238</v>
      </c>
      <c r="F50" s="7">
        <v>219</v>
      </c>
      <c r="G50" s="7">
        <v>192</v>
      </c>
      <c r="H50" s="7">
        <v>208</v>
      </c>
      <c r="I50" s="7">
        <v>184</v>
      </c>
      <c r="J50" s="7">
        <v>213</v>
      </c>
    </row>
    <row r="51" spans="1:10" x14ac:dyDescent="0.2">
      <c r="A51" s="22" t="s">
        <v>90</v>
      </c>
      <c r="B51" s="7">
        <v>84</v>
      </c>
      <c r="C51" s="7">
        <v>97</v>
      </c>
      <c r="D51" s="7">
        <v>117</v>
      </c>
      <c r="E51" s="7">
        <v>130</v>
      </c>
      <c r="F51" s="7">
        <v>121</v>
      </c>
      <c r="G51" s="7">
        <v>135</v>
      </c>
      <c r="H51" s="7">
        <v>138</v>
      </c>
      <c r="I51" s="7">
        <v>126</v>
      </c>
      <c r="J51" s="7">
        <v>181</v>
      </c>
    </row>
    <row r="52" spans="1:10" x14ac:dyDescent="0.2">
      <c r="A52" s="22" t="s">
        <v>91</v>
      </c>
      <c r="B52" s="7">
        <v>942</v>
      </c>
      <c r="C52" s="7">
        <v>1167</v>
      </c>
      <c r="D52" s="7">
        <v>1317</v>
      </c>
      <c r="E52" s="7">
        <v>1336</v>
      </c>
      <c r="F52" s="7">
        <v>1285</v>
      </c>
      <c r="G52" s="7">
        <v>1221</v>
      </c>
      <c r="H52" s="7">
        <v>1241</v>
      </c>
      <c r="I52" s="7">
        <v>965</v>
      </c>
      <c r="J52" s="7">
        <v>1450</v>
      </c>
    </row>
    <row r="53" spans="1:10" x14ac:dyDescent="0.2">
      <c r="A53" s="22" t="s">
        <v>92</v>
      </c>
      <c r="B53" s="7">
        <v>73</v>
      </c>
      <c r="C53" s="7">
        <v>99</v>
      </c>
      <c r="D53" s="7">
        <v>117</v>
      </c>
      <c r="E53" s="7">
        <v>151</v>
      </c>
      <c r="F53" s="7">
        <v>172</v>
      </c>
      <c r="G53" s="7">
        <v>160</v>
      </c>
      <c r="H53" s="7">
        <v>144</v>
      </c>
      <c r="I53" s="7">
        <v>141</v>
      </c>
      <c r="J53" s="7">
        <v>178</v>
      </c>
    </row>
    <row r="54" spans="1:10" x14ac:dyDescent="0.2">
      <c r="A54" s="21" t="s">
        <v>15</v>
      </c>
      <c r="B54" s="20">
        <v>998</v>
      </c>
      <c r="C54" s="20">
        <v>1238</v>
      </c>
      <c r="D54" s="20">
        <v>1427</v>
      </c>
      <c r="E54" s="20">
        <v>1534</v>
      </c>
      <c r="F54" s="20">
        <v>1440</v>
      </c>
      <c r="G54" s="20">
        <v>1383</v>
      </c>
      <c r="H54" s="20">
        <v>1383</v>
      </c>
      <c r="I54" s="20">
        <v>1123</v>
      </c>
      <c r="J54" s="20">
        <v>1624</v>
      </c>
    </row>
    <row r="55" spans="1:10" x14ac:dyDescent="0.2">
      <c r="A55" s="22" t="s">
        <v>89</v>
      </c>
      <c r="B55" s="7">
        <v>75</v>
      </c>
      <c r="C55" s="7">
        <v>124</v>
      </c>
      <c r="D55" s="7">
        <v>116</v>
      </c>
      <c r="E55" s="7">
        <v>171</v>
      </c>
      <c r="F55" s="7">
        <v>149</v>
      </c>
      <c r="G55" s="7">
        <v>133</v>
      </c>
      <c r="H55" s="7">
        <v>147</v>
      </c>
      <c r="I55" s="7">
        <v>122</v>
      </c>
      <c r="J55" s="7">
        <v>134</v>
      </c>
    </row>
    <row r="56" spans="1:10" x14ac:dyDescent="0.2">
      <c r="A56" s="22" t="s">
        <v>54</v>
      </c>
      <c r="B56" s="7">
        <v>106</v>
      </c>
      <c r="C56" s="7">
        <v>91</v>
      </c>
      <c r="D56" s="7">
        <v>116</v>
      </c>
      <c r="E56" s="7">
        <v>96</v>
      </c>
      <c r="F56" s="7">
        <v>110</v>
      </c>
      <c r="G56" s="7">
        <v>79</v>
      </c>
      <c r="H56" s="7">
        <v>92</v>
      </c>
      <c r="I56" s="7">
        <v>58</v>
      </c>
      <c r="J56" s="7">
        <v>80</v>
      </c>
    </row>
    <row r="57" spans="1:10" x14ac:dyDescent="0.2">
      <c r="A57" s="22" t="s">
        <v>90</v>
      </c>
      <c r="B57" s="7">
        <v>56</v>
      </c>
      <c r="C57" s="7">
        <v>53</v>
      </c>
      <c r="D57" s="7">
        <v>75</v>
      </c>
      <c r="E57" s="7">
        <v>98</v>
      </c>
      <c r="F57" s="7">
        <v>83</v>
      </c>
      <c r="G57" s="7">
        <v>99</v>
      </c>
      <c r="H57" s="7">
        <v>94</v>
      </c>
      <c r="I57" s="7">
        <v>87</v>
      </c>
      <c r="J57" s="7">
        <v>133</v>
      </c>
    </row>
    <row r="58" spans="1:10" x14ac:dyDescent="0.2">
      <c r="A58" s="22" t="s">
        <v>91</v>
      </c>
      <c r="B58" s="7">
        <v>722</v>
      </c>
      <c r="C58" s="7">
        <v>918</v>
      </c>
      <c r="D58" s="7">
        <v>1046</v>
      </c>
      <c r="E58" s="7">
        <v>1061</v>
      </c>
      <c r="F58" s="7">
        <v>993</v>
      </c>
      <c r="G58" s="7">
        <v>974</v>
      </c>
      <c r="H58" s="7">
        <v>963</v>
      </c>
      <c r="I58" s="7">
        <v>768</v>
      </c>
      <c r="J58" s="7">
        <v>1169</v>
      </c>
    </row>
    <row r="59" spans="1:10" x14ac:dyDescent="0.2">
      <c r="A59" s="22" t="s">
        <v>92</v>
      </c>
      <c r="B59" s="7">
        <v>39</v>
      </c>
      <c r="C59" s="7">
        <v>52</v>
      </c>
      <c r="D59" s="7">
        <v>74</v>
      </c>
      <c r="E59" s="7">
        <v>108</v>
      </c>
      <c r="F59" s="7">
        <v>105</v>
      </c>
      <c r="G59" s="7">
        <v>98</v>
      </c>
      <c r="H59" s="7">
        <v>87</v>
      </c>
      <c r="I59" s="7">
        <v>88</v>
      </c>
      <c r="J59" s="7">
        <v>108</v>
      </c>
    </row>
    <row r="60" spans="1:10" x14ac:dyDescent="0.2">
      <c r="A60" s="21" t="s">
        <v>16</v>
      </c>
      <c r="B60" s="20">
        <v>82</v>
      </c>
      <c r="C60" s="20">
        <v>125</v>
      </c>
      <c r="D60" s="20">
        <v>124</v>
      </c>
      <c r="E60" s="20">
        <v>134</v>
      </c>
      <c r="F60" s="20">
        <v>160</v>
      </c>
      <c r="G60" s="20">
        <v>154</v>
      </c>
      <c r="H60" s="20">
        <v>151</v>
      </c>
      <c r="I60" s="20">
        <v>123</v>
      </c>
      <c r="J60" s="20">
        <v>157</v>
      </c>
    </row>
    <row r="61" spans="1:10" x14ac:dyDescent="0.2">
      <c r="A61" s="22" t="s">
        <v>89</v>
      </c>
      <c r="B61" s="7">
        <v>2</v>
      </c>
      <c r="C61" s="7">
        <v>7</v>
      </c>
      <c r="D61" s="7">
        <v>9</v>
      </c>
      <c r="E61" s="7">
        <v>5</v>
      </c>
      <c r="F61" s="7">
        <v>14</v>
      </c>
      <c r="G61" s="7">
        <v>12</v>
      </c>
      <c r="H61" s="7">
        <v>7</v>
      </c>
      <c r="I61" s="7">
        <v>9</v>
      </c>
      <c r="J61" s="7">
        <v>10</v>
      </c>
    </row>
    <row r="62" spans="1:10" x14ac:dyDescent="0.2">
      <c r="A62" s="22" t="s">
        <v>90</v>
      </c>
      <c r="B62" s="7">
        <v>11</v>
      </c>
      <c r="C62" s="7">
        <v>13</v>
      </c>
      <c r="D62" s="7">
        <v>15</v>
      </c>
      <c r="E62" s="7">
        <v>9</v>
      </c>
      <c r="F62" s="7">
        <v>16</v>
      </c>
      <c r="G62" s="7">
        <v>17</v>
      </c>
      <c r="H62" s="7">
        <v>17</v>
      </c>
      <c r="I62" s="7">
        <v>19</v>
      </c>
      <c r="J62" s="7">
        <v>17</v>
      </c>
    </row>
    <row r="63" spans="1:10" x14ac:dyDescent="0.2">
      <c r="A63" s="22" t="s">
        <v>91</v>
      </c>
      <c r="B63" s="7">
        <v>67</v>
      </c>
      <c r="C63" s="7">
        <v>96</v>
      </c>
      <c r="D63" s="7">
        <v>86</v>
      </c>
      <c r="E63" s="7">
        <v>112</v>
      </c>
      <c r="F63" s="7">
        <v>119</v>
      </c>
      <c r="G63" s="7">
        <v>116</v>
      </c>
      <c r="H63" s="7">
        <v>117</v>
      </c>
      <c r="I63" s="7">
        <v>84</v>
      </c>
      <c r="J63" s="7">
        <v>117</v>
      </c>
    </row>
    <row r="64" spans="1:10" x14ac:dyDescent="0.2">
      <c r="A64" s="22" t="s">
        <v>92</v>
      </c>
      <c r="B64" s="7">
        <v>2</v>
      </c>
      <c r="C64" s="7">
        <v>9</v>
      </c>
      <c r="D64" s="7">
        <v>14</v>
      </c>
      <c r="E64" s="7">
        <v>8</v>
      </c>
      <c r="F64" s="7">
        <v>11</v>
      </c>
      <c r="G64" s="7">
        <v>9</v>
      </c>
      <c r="H64" s="7">
        <v>10</v>
      </c>
      <c r="I64" s="7">
        <v>11</v>
      </c>
      <c r="J64" s="7">
        <v>13</v>
      </c>
    </row>
    <row r="65" spans="1:10" x14ac:dyDescent="0.2">
      <c r="A65" s="21" t="s">
        <v>17</v>
      </c>
      <c r="B65" s="20">
        <v>137</v>
      </c>
      <c r="C65" s="20">
        <v>167</v>
      </c>
      <c r="D65" s="20">
        <v>175</v>
      </c>
      <c r="E65" s="20">
        <v>187</v>
      </c>
      <c r="F65" s="20">
        <v>197</v>
      </c>
      <c r="G65" s="20">
        <v>171</v>
      </c>
      <c r="H65" s="20">
        <v>197</v>
      </c>
      <c r="I65" s="20">
        <v>170</v>
      </c>
      <c r="J65" s="20">
        <v>241</v>
      </c>
    </row>
    <row r="66" spans="1:10" x14ac:dyDescent="0.2">
      <c r="A66" s="22" t="s">
        <v>89</v>
      </c>
      <c r="B66" s="7">
        <v>41</v>
      </c>
      <c r="C66" s="7">
        <v>36</v>
      </c>
      <c r="D66" s="7">
        <v>50</v>
      </c>
      <c r="E66" s="7">
        <v>62</v>
      </c>
      <c r="F66" s="7">
        <v>56</v>
      </c>
      <c r="G66" s="7">
        <v>47</v>
      </c>
      <c r="H66" s="7">
        <v>54</v>
      </c>
      <c r="I66" s="7">
        <v>53</v>
      </c>
      <c r="J66" s="7">
        <v>69</v>
      </c>
    </row>
    <row r="67" spans="1:10" x14ac:dyDescent="0.2">
      <c r="A67" s="22" t="s">
        <v>90</v>
      </c>
      <c r="B67" s="7">
        <v>17</v>
      </c>
      <c r="C67" s="7">
        <v>31</v>
      </c>
      <c r="D67" s="7">
        <v>27</v>
      </c>
      <c r="E67" s="7">
        <v>23</v>
      </c>
      <c r="F67" s="7">
        <v>22</v>
      </c>
      <c r="G67" s="7">
        <v>19</v>
      </c>
      <c r="H67" s="7">
        <v>27</v>
      </c>
      <c r="I67" s="7">
        <v>20</v>
      </c>
      <c r="J67" s="7">
        <v>31</v>
      </c>
    </row>
    <row r="68" spans="1:10" x14ac:dyDescent="0.2">
      <c r="A68" s="22" t="s">
        <v>91</v>
      </c>
      <c r="B68" s="7">
        <v>47</v>
      </c>
      <c r="C68" s="7">
        <v>62</v>
      </c>
      <c r="D68" s="7">
        <v>69</v>
      </c>
      <c r="E68" s="7">
        <v>67</v>
      </c>
      <c r="F68" s="7">
        <v>63</v>
      </c>
      <c r="G68" s="7">
        <v>52</v>
      </c>
      <c r="H68" s="7">
        <v>69</v>
      </c>
      <c r="I68" s="7">
        <v>55</v>
      </c>
      <c r="J68" s="7">
        <v>84</v>
      </c>
    </row>
    <row r="69" spans="1:10" x14ac:dyDescent="0.2">
      <c r="A69" s="23" t="s">
        <v>92</v>
      </c>
      <c r="B69" s="11">
        <v>32</v>
      </c>
      <c r="C69" s="11">
        <v>38</v>
      </c>
      <c r="D69" s="11">
        <v>29</v>
      </c>
      <c r="E69" s="11">
        <v>35</v>
      </c>
      <c r="F69" s="11">
        <v>56</v>
      </c>
      <c r="G69" s="11">
        <v>53</v>
      </c>
      <c r="H69" s="11">
        <v>47</v>
      </c>
      <c r="I69" s="11">
        <v>42</v>
      </c>
      <c r="J69" s="11">
        <v>57</v>
      </c>
    </row>
    <row r="70" spans="1:10" x14ac:dyDescent="0.2">
      <c r="A70" s="9" t="s">
        <v>20</v>
      </c>
      <c r="B70" s="8">
        <v>10203</v>
      </c>
      <c r="C70" s="8">
        <v>12498</v>
      </c>
      <c r="D70" s="8">
        <v>15008</v>
      </c>
      <c r="E70" s="8">
        <v>15467</v>
      </c>
      <c r="F70" s="8">
        <v>14377</v>
      </c>
      <c r="G70" s="8">
        <v>13146</v>
      </c>
      <c r="H70" s="8">
        <v>13229</v>
      </c>
      <c r="I70" s="8">
        <v>10833</v>
      </c>
      <c r="J70" s="8">
        <v>12992</v>
      </c>
    </row>
    <row r="71" spans="1:10" x14ac:dyDescent="0.2">
      <c r="A71" s="22" t="s">
        <v>89</v>
      </c>
      <c r="B71" s="7">
        <v>1086</v>
      </c>
      <c r="C71" s="7">
        <v>1467</v>
      </c>
      <c r="D71" s="7">
        <v>1625</v>
      </c>
      <c r="E71" s="7">
        <v>1976</v>
      </c>
      <c r="F71" s="7">
        <v>1829</v>
      </c>
      <c r="G71" s="7">
        <v>1681</v>
      </c>
      <c r="H71" s="7">
        <v>1689</v>
      </c>
      <c r="I71" s="7">
        <v>1379</v>
      </c>
      <c r="J71" s="7">
        <v>1418</v>
      </c>
    </row>
    <row r="72" spans="1:10" x14ac:dyDescent="0.2">
      <c r="A72" s="22" t="s">
        <v>90</v>
      </c>
      <c r="B72" s="7">
        <v>814</v>
      </c>
      <c r="C72" s="7">
        <v>958</v>
      </c>
      <c r="D72" s="7">
        <v>1153</v>
      </c>
      <c r="E72" s="7">
        <v>1247</v>
      </c>
      <c r="F72" s="7">
        <v>1247</v>
      </c>
      <c r="G72" s="7">
        <v>1121</v>
      </c>
      <c r="H72" s="7">
        <v>1319</v>
      </c>
      <c r="I72" s="7">
        <v>1085</v>
      </c>
      <c r="J72" s="7">
        <v>1306</v>
      </c>
    </row>
    <row r="73" spans="1:10" x14ac:dyDescent="0.2">
      <c r="A73" s="22" t="s">
        <v>91</v>
      </c>
      <c r="B73" s="7">
        <v>7678</v>
      </c>
      <c r="C73" s="7">
        <v>9228</v>
      </c>
      <c r="D73" s="7">
        <v>11197</v>
      </c>
      <c r="E73" s="7">
        <v>11136</v>
      </c>
      <c r="F73" s="7">
        <v>9961</v>
      </c>
      <c r="G73" s="7">
        <v>8831</v>
      </c>
      <c r="H73" s="7">
        <v>8885</v>
      </c>
      <c r="I73" s="7">
        <v>7072</v>
      </c>
      <c r="J73" s="7">
        <v>9031</v>
      </c>
    </row>
    <row r="74" spans="1:10" x14ac:dyDescent="0.2">
      <c r="A74" s="22" t="s">
        <v>92</v>
      </c>
      <c r="B74" s="7">
        <v>625</v>
      </c>
      <c r="C74" s="7">
        <v>845</v>
      </c>
      <c r="D74" s="7">
        <v>1033</v>
      </c>
      <c r="E74" s="7">
        <v>1108</v>
      </c>
      <c r="F74" s="7">
        <v>1340</v>
      </c>
      <c r="G74" s="7">
        <v>1513</v>
      </c>
      <c r="H74" s="7">
        <v>1336</v>
      </c>
      <c r="I74" s="7">
        <v>1297</v>
      </c>
      <c r="J74" s="7">
        <v>1237</v>
      </c>
    </row>
    <row r="75" spans="1:10" x14ac:dyDescent="0.2">
      <c r="A75" s="21" t="s">
        <v>15</v>
      </c>
      <c r="B75" s="20">
        <v>7853</v>
      </c>
      <c r="C75" s="20">
        <v>9597</v>
      </c>
      <c r="D75" s="20">
        <v>11821</v>
      </c>
      <c r="E75" s="20">
        <v>12153</v>
      </c>
      <c r="F75" s="20">
        <v>11198</v>
      </c>
      <c r="G75" s="20">
        <v>10095</v>
      </c>
      <c r="H75" s="20">
        <v>10278</v>
      </c>
      <c r="I75" s="20">
        <v>8315</v>
      </c>
      <c r="J75" s="20">
        <v>10082</v>
      </c>
    </row>
    <row r="76" spans="1:10" x14ac:dyDescent="0.2">
      <c r="A76" s="22" t="s">
        <v>89</v>
      </c>
      <c r="B76" s="7">
        <v>644</v>
      </c>
      <c r="C76" s="7">
        <v>857</v>
      </c>
      <c r="D76" s="7">
        <v>1050</v>
      </c>
      <c r="E76" s="7">
        <v>1274</v>
      </c>
      <c r="F76" s="7">
        <v>1160</v>
      </c>
      <c r="G76" s="7">
        <v>1076</v>
      </c>
      <c r="H76" s="7">
        <v>1105</v>
      </c>
      <c r="I76" s="7">
        <v>872</v>
      </c>
      <c r="J76" s="7">
        <v>871</v>
      </c>
    </row>
    <row r="77" spans="1:10" x14ac:dyDescent="0.2">
      <c r="A77" s="22" t="s">
        <v>54</v>
      </c>
      <c r="B77" s="7">
        <v>1848</v>
      </c>
      <c r="C77" s="7">
        <v>2119</v>
      </c>
      <c r="D77" s="7">
        <v>2521</v>
      </c>
      <c r="E77" s="7">
        <v>2479</v>
      </c>
      <c r="F77" s="7">
        <v>2000</v>
      </c>
      <c r="G77" s="7">
        <v>1562</v>
      </c>
      <c r="H77" s="7">
        <v>1596</v>
      </c>
      <c r="I77" s="7">
        <v>1217</v>
      </c>
      <c r="J77" s="7">
        <v>1235</v>
      </c>
    </row>
    <row r="78" spans="1:10" x14ac:dyDescent="0.2">
      <c r="A78" s="22" t="s">
        <v>90</v>
      </c>
      <c r="B78" s="7">
        <v>503</v>
      </c>
      <c r="C78" s="7">
        <v>622</v>
      </c>
      <c r="D78" s="7">
        <v>739</v>
      </c>
      <c r="E78" s="7">
        <v>781</v>
      </c>
      <c r="F78" s="7">
        <v>810</v>
      </c>
      <c r="G78" s="7">
        <v>771</v>
      </c>
      <c r="H78" s="7">
        <v>868</v>
      </c>
      <c r="I78" s="7">
        <v>712</v>
      </c>
      <c r="J78" s="7">
        <v>920</v>
      </c>
    </row>
    <row r="79" spans="1:10" x14ac:dyDescent="0.2">
      <c r="A79" s="22" t="s">
        <v>91</v>
      </c>
      <c r="B79" s="7">
        <v>4596</v>
      </c>
      <c r="C79" s="7">
        <v>5634</v>
      </c>
      <c r="D79" s="7">
        <v>7013</v>
      </c>
      <c r="E79" s="7">
        <v>6998</v>
      </c>
      <c r="F79" s="7">
        <v>6520</v>
      </c>
      <c r="G79" s="7">
        <v>5926</v>
      </c>
      <c r="H79" s="7">
        <v>6010</v>
      </c>
      <c r="I79" s="7">
        <v>4768</v>
      </c>
      <c r="J79" s="7">
        <v>6342</v>
      </c>
    </row>
    <row r="80" spans="1:10" x14ac:dyDescent="0.2">
      <c r="A80" s="22" t="s">
        <v>92</v>
      </c>
      <c r="B80" s="7">
        <v>262</v>
      </c>
      <c r="C80" s="7">
        <v>365</v>
      </c>
      <c r="D80" s="7">
        <v>498</v>
      </c>
      <c r="E80" s="7">
        <v>621</v>
      </c>
      <c r="F80" s="7">
        <v>708</v>
      </c>
      <c r="G80" s="7">
        <v>760</v>
      </c>
      <c r="H80" s="7">
        <v>699</v>
      </c>
      <c r="I80" s="7">
        <v>746</v>
      </c>
      <c r="J80" s="7">
        <v>714</v>
      </c>
    </row>
    <row r="81" spans="1:10" x14ac:dyDescent="0.2">
      <c r="A81" s="21" t="s">
        <v>16</v>
      </c>
      <c r="B81" s="20">
        <v>762</v>
      </c>
      <c r="C81" s="20">
        <v>825</v>
      </c>
      <c r="D81" s="20">
        <v>962</v>
      </c>
      <c r="E81" s="20">
        <v>998</v>
      </c>
      <c r="F81" s="20">
        <v>885</v>
      </c>
      <c r="G81" s="20">
        <v>764</v>
      </c>
      <c r="H81" s="20">
        <v>759</v>
      </c>
      <c r="I81" s="20">
        <v>614</v>
      </c>
      <c r="J81" s="20">
        <v>649</v>
      </c>
    </row>
    <row r="82" spans="1:10" x14ac:dyDescent="0.2">
      <c r="A82" s="22" t="s">
        <v>89</v>
      </c>
      <c r="B82" s="7">
        <v>44</v>
      </c>
      <c r="C82" s="7">
        <v>60</v>
      </c>
      <c r="D82" s="7">
        <v>67</v>
      </c>
      <c r="E82" s="7">
        <v>68</v>
      </c>
      <c r="F82" s="7">
        <v>51</v>
      </c>
      <c r="G82" s="7">
        <v>53</v>
      </c>
      <c r="H82" s="7">
        <v>49</v>
      </c>
      <c r="I82" s="7">
        <v>39</v>
      </c>
      <c r="J82" s="7">
        <v>38</v>
      </c>
    </row>
    <row r="83" spans="1:10" x14ac:dyDescent="0.2">
      <c r="A83" s="22" t="s">
        <v>90</v>
      </c>
      <c r="B83" s="7">
        <v>94</v>
      </c>
      <c r="C83" s="7">
        <v>85</v>
      </c>
      <c r="D83" s="7">
        <v>87</v>
      </c>
      <c r="E83" s="7">
        <v>113</v>
      </c>
      <c r="F83" s="7">
        <v>110</v>
      </c>
      <c r="G83" s="7">
        <v>80</v>
      </c>
      <c r="H83" s="7">
        <v>91</v>
      </c>
      <c r="I83" s="7">
        <v>68</v>
      </c>
      <c r="J83" s="7">
        <v>90</v>
      </c>
    </row>
    <row r="84" spans="1:10" x14ac:dyDescent="0.2">
      <c r="A84" s="22" t="s">
        <v>91</v>
      </c>
      <c r="B84" s="7">
        <v>597</v>
      </c>
      <c r="C84" s="7">
        <v>651</v>
      </c>
      <c r="D84" s="7">
        <v>772</v>
      </c>
      <c r="E84" s="7">
        <v>781</v>
      </c>
      <c r="F84" s="7">
        <v>690</v>
      </c>
      <c r="G84" s="7">
        <v>604</v>
      </c>
      <c r="H84" s="7">
        <v>583</v>
      </c>
      <c r="I84" s="7">
        <v>475</v>
      </c>
      <c r="J84" s="7">
        <v>494</v>
      </c>
    </row>
    <row r="85" spans="1:10" x14ac:dyDescent="0.2">
      <c r="A85" s="22" t="s">
        <v>92</v>
      </c>
      <c r="B85" s="7">
        <v>27</v>
      </c>
      <c r="C85" s="7">
        <v>29</v>
      </c>
      <c r="D85" s="7">
        <v>36</v>
      </c>
      <c r="E85" s="7">
        <v>36</v>
      </c>
      <c r="F85" s="7">
        <v>34</v>
      </c>
      <c r="G85" s="7">
        <v>27</v>
      </c>
      <c r="H85" s="7">
        <v>36</v>
      </c>
      <c r="I85" s="7">
        <v>32</v>
      </c>
      <c r="J85" s="7">
        <v>27</v>
      </c>
    </row>
    <row r="86" spans="1:10" x14ac:dyDescent="0.2">
      <c r="A86" s="21" t="s">
        <v>17</v>
      </c>
      <c r="B86" s="20">
        <v>1588</v>
      </c>
      <c r="C86" s="20">
        <v>2076</v>
      </c>
      <c r="D86" s="20">
        <v>2225</v>
      </c>
      <c r="E86" s="20">
        <v>2316</v>
      </c>
      <c r="F86" s="20">
        <v>2294</v>
      </c>
      <c r="G86" s="20">
        <v>2287</v>
      </c>
      <c r="H86" s="20">
        <v>2192</v>
      </c>
      <c r="I86" s="20">
        <v>1904</v>
      </c>
      <c r="J86" s="20">
        <v>2261</v>
      </c>
    </row>
    <row r="87" spans="1:10" x14ac:dyDescent="0.2">
      <c r="A87" s="22" t="s">
        <v>89</v>
      </c>
      <c r="B87" s="7">
        <v>398</v>
      </c>
      <c r="C87" s="7">
        <v>550</v>
      </c>
      <c r="D87" s="7">
        <v>508</v>
      </c>
      <c r="E87" s="7">
        <v>634</v>
      </c>
      <c r="F87" s="7">
        <v>618</v>
      </c>
      <c r="G87" s="7">
        <v>552</v>
      </c>
      <c r="H87" s="7">
        <v>535</v>
      </c>
      <c r="I87" s="7">
        <v>468</v>
      </c>
      <c r="J87" s="7">
        <v>509</v>
      </c>
    </row>
    <row r="88" spans="1:10" x14ac:dyDescent="0.2">
      <c r="A88" s="22" t="s">
        <v>90</v>
      </c>
      <c r="B88" s="7">
        <v>217</v>
      </c>
      <c r="C88" s="7">
        <v>251</v>
      </c>
      <c r="D88" s="7">
        <v>327</v>
      </c>
      <c r="E88" s="7">
        <v>353</v>
      </c>
      <c r="F88" s="7">
        <v>327</v>
      </c>
      <c r="G88" s="7">
        <v>270</v>
      </c>
      <c r="H88" s="7">
        <v>360</v>
      </c>
      <c r="I88" s="7">
        <v>305</v>
      </c>
      <c r="J88" s="7">
        <v>296</v>
      </c>
    </row>
    <row r="89" spans="1:10" x14ac:dyDescent="0.2">
      <c r="A89" s="22" t="s">
        <v>91</v>
      </c>
      <c r="B89" s="7">
        <v>637</v>
      </c>
      <c r="C89" s="7">
        <v>824</v>
      </c>
      <c r="D89" s="7">
        <v>891</v>
      </c>
      <c r="E89" s="7">
        <v>878</v>
      </c>
      <c r="F89" s="7">
        <v>751</v>
      </c>
      <c r="G89" s="7">
        <v>739</v>
      </c>
      <c r="H89" s="7">
        <v>696</v>
      </c>
      <c r="I89" s="7">
        <v>612</v>
      </c>
      <c r="J89" s="7">
        <v>960</v>
      </c>
    </row>
    <row r="90" spans="1:10" x14ac:dyDescent="0.2">
      <c r="A90" s="23" t="s">
        <v>92</v>
      </c>
      <c r="B90" s="11">
        <v>336</v>
      </c>
      <c r="C90" s="11">
        <v>451</v>
      </c>
      <c r="D90" s="11">
        <v>499</v>
      </c>
      <c r="E90" s="11">
        <v>451</v>
      </c>
      <c r="F90" s="11">
        <v>598</v>
      </c>
      <c r="G90" s="11">
        <v>726</v>
      </c>
      <c r="H90" s="11">
        <v>601</v>
      </c>
      <c r="I90" s="11">
        <v>519</v>
      </c>
      <c r="J90" s="11">
        <v>496</v>
      </c>
    </row>
    <row r="91" spans="1:10" x14ac:dyDescent="0.2">
      <c r="A91" s="9" t="s">
        <v>21</v>
      </c>
      <c r="B91" s="8">
        <v>15218</v>
      </c>
      <c r="C91" s="8">
        <v>18678</v>
      </c>
      <c r="D91" s="8">
        <v>22684</v>
      </c>
      <c r="E91" s="8">
        <v>23866</v>
      </c>
      <c r="F91" s="8">
        <v>22370</v>
      </c>
      <c r="G91" s="8">
        <v>20517</v>
      </c>
      <c r="H91" s="8">
        <v>21090</v>
      </c>
      <c r="I91" s="8">
        <v>17192</v>
      </c>
      <c r="J91" s="8">
        <v>21404</v>
      </c>
    </row>
    <row r="92" spans="1:10" x14ac:dyDescent="0.2">
      <c r="A92" s="22" t="s">
        <v>89</v>
      </c>
      <c r="B92" s="7">
        <v>1624</v>
      </c>
      <c r="C92" s="7">
        <v>2163</v>
      </c>
      <c r="D92" s="7">
        <v>2523</v>
      </c>
      <c r="E92" s="7">
        <v>3053</v>
      </c>
      <c r="F92" s="7">
        <v>2902</v>
      </c>
      <c r="G92" s="7">
        <v>2592</v>
      </c>
      <c r="H92" s="7">
        <v>2757</v>
      </c>
      <c r="I92" s="7">
        <v>2260</v>
      </c>
      <c r="J92" s="7">
        <v>2405</v>
      </c>
    </row>
    <row r="93" spans="1:10" x14ac:dyDescent="0.2">
      <c r="A93" s="22" t="s">
        <v>90</v>
      </c>
      <c r="B93" s="7">
        <v>1279</v>
      </c>
      <c r="C93" s="7">
        <v>1466</v>
      </c>
      <c r="D93" s="7">
        <v>1796</v>
      </c>
      <c r="E93" s="7">
        <v>1965</v>
      </c>
      <c r="F93" s="7">
        <v>1970</v>
      </c>
      <c r="G93" s="7">
        <v>1826</v>
      </c>
      <c r="H93" s="7">
        <v>2105</v>
      </c>
      <c r="I93" s="7">
        <v>1784</v>
      </c>
      <c r="J93" s="7">
        <v>2202</v>
      </c>
    </row>
    <row r="94" spans="1:10" x14ac:dyDescent="0.2">
      <c r="A94" s="22" t="s">
        <v>91</v>
      </c>
      <c r="B94" s="7">
        <v>11390</v>
      </c>
      <c r="C94" s="7">
        <v>13867</v>
      </c>
      <c r="D94" s="7">
        <v>16944</v>
      </c>
      <c r="E94" s="7">
        <v>17231</v>
      </c>
      <c r="F94" s="7">
        <v>15571</v>
      </c>
      <c r="G94" s="7">
        <v>13948</v>
      </c>
      <c r="H94" s="7">
        <v>14247</v>
      </c>
      <c r="I94" s="7">
        <v>11281</v>
      </c>
      <c r="J94" s="7">
        <v>14958</v>
      </c>
    </row>
    <row r="95" spans="1:10" x14ac:dyDescent="0.2">
      <c r="A95" s="22" t="s">
        <v>92</v>
      </c>
      <c r="B95" s="7">
        <v>925</v>
      </c>
      <c r="C95" s="7">
        <v>1182</v>
      </c>
      <c r="D95" s="7">
        <v>1421</v>
      </c>
      <c r="E95" s="7">
        <v>1617</v>
      </c>
      <c r="F95" s="7">
        <v>1927</v>
      </c>
      <c r="G95" s="7">
        <v>2151</v>
      </c>
      <c r="H95" s="7">
        <v>1981</v>
      </c>
      <c r="I95" s="7">
        <v>1867</v>
      </c>
      <c r="J95" s="7">
        <v>1839</v>
      </c>
    </row>
    <row r="96" spans="1:10" x14ac:dyDescent="0.2">
      <c r="A96" s="21" t="s">
        <v>15</v>
      </c>
      <c r="B96" s="20">
        <v>11668</v>
      </c>
      <c r="C96" s="20">
        <v>14356</v>
      </c>
      <c r="D96" s="20">
        <v>17876</v>
      </c>
      <c r="E96" s="20">
        <v>18852</v>
      </c>
      <c r="F96" s="20">
        <v>17514</v>
      </c>
      <c r="G96" s="20">
        <v>15934</v>
      </c>
      <c r="H96" s="20">
        <v>16437</v>
      </c>
      <c r="I96" s="20">
        <v>13280</v>
      </c>
      <c r="J96" s="20">
        <v>16804</v>
      </c>
    </row>
    <row r="97" spans="1:10" x14ac:dyDescent="0.2">
      <c r="A97" s="22" t="s">
        <v>89</v>
      </c>
      <c r="B97" s="7">
        <v>982</v>
      </c>
      <c r="C97" s="7">
        <v>1318</v>
      </c>
      <c r="D97" s="7">
        <v>1639</v>
      </c>
      <c r="E97" s="7">
        <v>2000</v>
      </c>
      <c r="F97" s="7">
        <v>1882</v>
      </c>
      <c r="G97" s="7">
        <v>1711</v>
      </c>
      <c r="H97" s="7">
        <v>1823</v>
      </c>
      <c r="I97" s="7">
        <v>1439</v>
      </c>
      <c r="J97" s="7">
        <v>1524</v>
      </c>
    </row>
    <row r="98" spans="1:10" x14ac:dyDescent="0.2">
      <c r="A98" s="22" t="s">
        <v>54</v>
      </c>
      <c r="B98" s="7">
        <v>2660</v>
      </c>
      <c r="C98" s="7">
        <v>3066</v>
      </c>
      <c r="D98" s="7">
        <v>3661</v>
      </c>
      <c r="E98" s="7">
        <v>3742</v>
      </c>
      <c r="F98" s="7">
        <v>3029</v>
      </c>
      <c r="G98" s="7">
        <v>2342</v>
      </c>
      <c r="H98" s="7">
        <v>2429</v>
      </c>
      <c r="I98" s="7">
        <v>1854</v>
      </c>
      <c r="J98" s="7">
        <v>1954</v>
      </c>
    </row>
    <row r="99" spans="1:10" x14ac:dyDescent="0.2">
      <c r="A99" s="22" t="s">
        <v>90</v>
      </c>
      <c r="B99" s="7">
        <v>771</v>
      </c>
      <c r="C99" s="7">
        <v>922</v>
      </c>
      <c r="D99" s="7">
        <v>1149</v>
      </c>
      <c r="E99" s="7">
        <v>1267</v>
      </c>
      <c r="F99" s="7">
        <v>1292</v>
      </c>
      <c r="G99" s="7">
        <v>1265</v>
      </c>
      <c r="H99" s="7">
        <v>1404</v>
      </c>
      <c r="I99" s="7">
        <v>1199</v>
      </c>
      <c r="J99" s="7">
        <v>1595</v>
      </c>
    </row>
    <row r="100" spans="1:10" x14ac:dyDescent="0.2">
      <c r="A100" s="22" t="s">
        <v>91</v>
      </c>
      <c r="B100" s="7">
        <v>6874</v>
      </c>
      <c r="C100" s="7">
        <v>8537</v>
      </c>
      <c r="D100" s="7">
        <v>10720</v>
      </c>
      <c r="E100" s="7">
        <v>10923</v>
      </c>
      <c r="F100" s="7">
        <v>10294</v>
      </c>
      <c r="G100" s="7">
        <v>9525</v>
      </c>
      <c r="H100" s="7">
        <v>9744</v>
      </c>
      <c r="I100" s="7">
        <v>7742</v>
      </c>
      <c r="J100" s="7">
        <v>10686</v>
      </c>
    </row>
    <row r="101" spans="1:10" x14ac:dyDescent="0.2">
      <c r="A101" s="22" t="s">
        <v>92</v>
      </c>
      <c r="B101" s="7">
        <v>381</v>
      </c>
      <c r="C101" s="7">
        <v>513</v>
      </c>
      <c r="D101" s="7">
        <v>707</v>
      </c>
      <c r="E101" s="7">
        <v>920</v>
      </c>
      <c r="F101" s="7">
        <v>1017</v>
      </c>
      <c r="G101" s="7">
        <v>1091</v>
      </c>
      <c r="H101" s="7">
        <v>1037</v>
      </c>
      <c r="I101" s="7">
        <v>1046</v>
      </c>
      <c r="J101" s="7">
        <v>1045</v>
      </c>
    </row>
    <row r="102" spans="1:10" x14ac:dyDescent="0.2">
      <c r="A102" s="21" t="s">
        <v>16</v>
      </c>
      <c r="B102" s="20">
        <v>1248</v>
      </c>
      <c r="C102" s="20">
        <v>1439</v>
      </c>
      <c r="D102" s="20">
        <v>1647</v>
      </c>
      <c r="E102" s="20">
        <v>1683</v>
      </c>
      <c r="F102" s="20">
        <v>1561</v>
      </c>
      <c r="G102" s="20">
        <v>1358</v>
      </c>
      <c r="H102" s="20">
        <v>1373</v>
      </c>
      <c r="I102" s="20">
        <v>1085</v>
      </c>
      <c r="J102" s="20">
        <v>1269</v>
      </c>
    </row>
    <row r="103" spans="1:10" x14ac:dyDescent="0.2">
      <c r="A103" s="22" t="s">
        <v>89</v>
      </c>
      <c r="B103" s="7">
        <v>66</v>
      </c>
      <c r="C103" s="7">
        <v>108</v>
      </c>
      <c r="D103" s="7">
        <v>112</v>
      </c>
      <c r="E103" s="7">
        <v>107</v>
      </c>
      <c r="F103" s="7">
        <v>100</v>
      </c>
      <c r="G103" s="7">
        <v>92</v>
      </c>
      <c r="H103" s="7">
        <v>91</v>
      </c>
      <c r="I103" s="7">
        <v>68</v>
      </c>
      <c r="J103" s="7">
        <v>70</v>
      </c>
    </row>
    <row r="104" spans="1:10" x14ac:dyDescent="0.2">
      <c r="A104" s="22" t="s">
        <v>90</v>
      </c>
      <c r="B104" s="7">
        <v>158</v>
      </c>
      <c r="C104" s="7">
        <v>160</v>
      </c>
      <c r="D104" s="7">
        <v>155</v>
      </c>
      <c r="E104" s="7">
        <v>180</v>
      </c>
      <c r="F104" s="7">
        <v>194</v>
      </c>
      <c r="G104" s="7">
        <v>140</v>
      </c>
      <c r="H104" s="7">
        <v>165</v>
      </c>
      <c r="I104" s="7">
        <v>141</v>
      </c>
      <c r="J104" s="7">
        <v>173</v>
      </c>
    </row>
    <row r="105" spans="1:10" x14ac:dyDescent="0.2">
      <c r="A105" s="22" t="s">
        <v>91</v>
      </c>
      <c r="B105" s="7">
        <v>983</v>
      </c>
      <c r="C105" s="7">
        <v>1114</v>
      </c>
      <c r="D105" s="7">
        <v>1315</v>
      </c>
      <c r="E105" s="7">
        <v>1342</v>
      </c>
      <c r="F105" s="7">
        <v>1213</v>
      </c>
      <c r="G105" s="7">
        <v>1070</v>
      </c>
      <c r="H105" s="7">
        <v>1053</v>
      </c>
      <c r="I105" s="7">
        <v>819</v>
      </c>
      <c r="J105" s="7">
        <v>971</v>
      </c>
    </row>
    <row r="106" spans="1:10" x14ac:dyDescent="0.2">
      <c r="A106" s="22" t="s">
        <v>92</v>
      </c>
      <c r="B106" s="7">
        <v>41</v>
      </c>
      <c r="C106" s="7">
        <v>57</v>
      </c>
      <c r="D106" s="7">
        <v>65</v>
      </c>
      <c r="E106" s="7">
        <v>54</v>
      </c>
      <c r="F106" s="7">
        <v>54</v>
      </c>
      <c r="G106" s="7">
        <v>56</v>
      </c>
      <c r="H106" s="7">
        <v>64</v>
      </c>
      <c r="I106" s="7">
        <v>57</v>
      </c>
      <c r="J106" s="7">
        <v>55</v>
      </c>
    </row>
    <row r="107" spans="1:10" x14ac:dyDescent="0.2">
      <c r="A107" s="21" t="s">
        <v>17</v>
      </c>
      <c r="B107" s="20">
        <v>2302</v>
      </c>
      <c r="C107" s="20">
        <v>2883</v>
      </c>
      <c r="D107" s="20">
        <v>3161</v>
      </c>
      <c r="E107" s="20">
        <v>3331</v>
      </c>
      <c r="F107" s="20">
        <v>3295</v>
      </c>
      <c r="G107" s="20">
        <v>3225</v>
      </c>
      <c r="H107" s="20">
        <v>3280</v>
      </c>
      <c r="I107" s="20">
        <v>2827</v>
      </c>
      <c r="J107" s="20">
        <v>3331</v>
      </c>
    </row>
    <row r="108" spans="1:10" x14ac:dyDescent="0.2">
      <c r="A108" s="22" t="s">
        <v>89</v>
      </c>
      <c r="B108" s="7">
        <v>576</v>
      </c>
      <c r="C108" s="7">
        <v>737</v>
      </c>
      <c r="D108" s="7">
        <v>772</v>
      </c>
      <c r="E108" s="7">
        <v>946</v>
      </c>
      <c r="F108" s="7">
        <v>920</v>
      </c>
      <c r="G108" s="7">
        <v>789</v>
      </c>
      <c r="H108" s="7">
        <v>843</v>
      </c>
      <c r="I108" s="7">
        <v>753</v>
      </c>
      <c r="J108" s="7">
        <v>811</v>
      </c>
    </row>
    <row r="109" spans="1:10" x14ac:dyDescent="0.2">
      <c r="A109" s="22" t="s">
        <v>90</v>
      </c>
      <c r="B109" s="7">
        <v>350</v>
      </c>
      <c r="C109" s="7">
        <v>384</v>
      </c>
      <c r="D109" s="7">
        <v>492</v>
      </c>
      <c r="E109" s="7">
        <v>518</v>
      </c>
      <c r="F109" s="7">
        <v>484</v>
      </c>
      <c r="G109" s="7">
        <v>421</v>
      </c>
      <c r="H109" s="7">
        <v>536</v>
      </c>
      <c r="I109" s="7">
        <v>444</v>
      </c>
      <c r="J109" s="7">
        <v>434</v>
      </c>
    </row>
    <row r="110" spans="1:10" x14ac:dyDescent="0.2">
      <c r="A110" s="22" t="s">
        <v>91</v>
      </c>
      <c r="B110" s="7">
        <v>873</v>
      </c>
      <c r="C110" s="7">
        <v>1150</v>
      </c>
      <c r="D110" s="7">
        <v>1248</v>
      </c>
      <c r="E110" s="7">
        <v>1224</v>
      </c>
      <c r="F110" s="7">
        <v>1035</v>
      </c>
      <c r="G110" s="7">
        <v>1011</v>
      </c>
      <c r="H110" s="7">
        <v>1021</v>
      </c>
      <c r="I110" s="7">
        <v>866</v>
      </c>
      <c r="J110" s="7">
        <v>1347</v>
      </c>
    </row>
    <row r="111" spans="1:10" x14ac:dyDescent="0.2">
      <c r="A111" s="23" t="s">
        <v>92</v>
      </c>
      <c r="B111" s="11">
        <v>503</v>
      </c>
      <c r="C111" s="11">
        <v>612</v>
      </c>
      <c r="D111" s="11">
        <v>649</v>
      </c>
      <c r="E111" s="11">
        <v>643</v>
      </c>
      <c r="F111" s="11">
        <v>856</v>
      </c>
      <c r="G111" s="11">
        <v>1004</v>
      </c>
      <c r="H111" s="11">
        <v>880</v>
      </c>
      <c r="I111" s="11">
        <v>764</v>
      </c>
      <c r="J111" s="11">
        <v>739</v>
      </c>
    </row>
    <row r="113" spans="1:1" x14ac:dyDescent="0.2">
      <c r="A113" s="13" t="s">
        <v>22</v>
      </c>
    </row>
    <row r="114" spans="1:1" x14ac:dyDescent="0.2">
      <c r="A114" s="13" t="s">
        <v>83</v>
      </c>
    </row>
    <row r="115" spans="1:1" x14ac:dyDescent="0.2">
      <c r="A115" s="13" t="s">
        <v>84</v>
      </c>
    </row>
    <row r="116" spans="1:1" x14ac:dyDescent="0.2">
      <c r="A116" s="13" t="s">
        <v>56</v>
      </c>
    </row>
    <row r="117" spans="1:1" x14ac:dyDescent="0.2">
      <c r="A117" s="13" t="s">
        <v>34</v>
      </c>
    </row>
    <row r="118" spans="1:1" x14ac:dyDescent="0.2">
      <c r="A118" s="13"/>
    </row>
    <row r="119" spans="1:1" x14ac:dyDescent="0.2">
      <c r="A119" s="13" t="s">
        <v>143</v>
      </c>
    </row>
    <row r="120" spans="1:1" x14ac:dyDescent="0.2">
      <c r="A120" s="13" t="s">
        <v>278</v>
      </c>
    </row>
  </sheetData>
  <mergeCells count="1">
    <mergeCell ref="B6:J6"/>
  </mergeCells>
  <conditionalFormatting sqref="B7:J27">
    <cfRule type="expression" dxfId="14" priority="5">
      <formula>B7=2</formula>
    </cfRule>
  </conditionalFormatting>
  <conditionalFormatting sqref="B28:J48">
    <cfRule type="expression" dxfId="13" priority="4">
      <formula>B28=2</formula>
    </cfRule>
  </conditionalFormatting>
  <conditionalFormatting sqref="B49:J69">
    <cfRule type="expression" dxfId="12" priority="3">
      <formula>B49=2</formula>
    </cfRule>
  </conditionalFormatting>
  <conditionalFormatting sqref="B70:J90">
    <cfRule type="expression" dxfId="11" priority="2">
      <formula>B70=2</formula>
    </cfRule>
  </conditionalFormatting>
  <conditionalFormatting sqref="B91:J111">
    <cfRule type="expression" dxfId="10" priority="1">
      <formula>B91=2</formula>
    </cfRule>
  </conditionalFormatting>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J120"/>
  <sheetViews>
    <sheetView showGridLines="0" workbookViewId="0">
      <pane xSplit="1" ySplit="6" topLeftCell="B9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HYPERLINK("#'Contents'!A24", "Link to contents")</f>
        <v>Link to contents</v>
      </c>
    </row>
    <row r="3" spans="1:10" ht="15" x14ac:dyDescent="0.25">
      <c r="A3" s="2" t="s">
        <v>94</v>
      </c>
    </row>
    <row r="5" spans="1:10" x14ac:dyDescent="0.2">
      <c r="B5" s="5" t="s">
        <v>4</v>
      </c>
      <c r="C5" s="5" t="s">
        <v>5</v>
      </c>
      <c r="D5" s="5" t="s">
        <v>6</v>
      </c>
      <c r="E5" s="5" t="s">
        <v>7</v>
      </c>
      <c r="F5" s="5" t="s">
        <v>8</v>
      </c>
      <c r="G5" s="5" t="s">
        <v>9</v>
      </c>
      <c r="H5" s="5" t="s">
        <v>10</v>
      </c>
      <c r="I5" s="5" t="s">
        <v>11</v>
      </c>
      <c r="J5" s="5" t="s">
        <v>12</v>
      </c>
    </row>
    <row r="6" spans="1:10" x14ac:dyDescent="0.2">
      <c r="A6" s="6"/>
      <c r="B6" s="91" t="s">
        <v>29</v>
      </c>
      <c r="C6" s="92"/>
      <c r="D6" s="92"/>
      <c r="E6" s="92"/>
      <c r="F6" s="92"/>
      <c r="G6" s="92"/>
      <c r="H6" s="92"/>
      <c r="I6" s="92"/>
      <c r="J6" s="92"/>
    </row>
    <row r="7" spans="1:10" x14ac:dyDescent="0.2">
      <c r="A7" s="9" t="s">
        <v>14</v>
      </c>
      <c r="B7" s="15">
        <v>817.56066249440505</v>
      </c>
      <c r="C7" s="15">
        <v>1064.07435383756</v>
      </c>
      <c r="D7" s="15">
        <v>1319.2253942902801</v>
      </c>
      <c r="E7" s="15">
        <v>1379.5782032858201</v>
      </c>
      <c r="F7" s="15">
        <v>1264.99158433403</v>
      </c>
      <c r="G7" s="15">
        <v>1218.75297547113</v>
      </c>
      <c r="H7" s="15">
        <v>1259.9521303418301</v>
      </c>
      <c r="I7" s="15">
        <v>986.74917139254296</v>
      </c>
      <c r="J7" s="15">
        <v>1413.48431915833</v>
      </c>
    </row>
    <row r="8" spans="1:10" x14ac:dyDescent="0.2">
      <c r="A8" s="22" t="s">
        <v>89</v>
      </c>
      <c r="B8" s="14">
        <v>99.661320428036902</v>
      </c>
      <c r="C8" s="14">
        <v>126.440934020822</v>
      </c>
      <c r="D8" s="14">
        <v>159.712517468557</v>
      </c>
      <c r="E8" s="14">
        <v>198.858119392551</v>
      </c>
      <c r="F8" s="14">
        <v>178.125306624601</v>
      </c>
      <c r="G8" s="14">
        <v>153.808969260179</v>
      </c>
      <c r="H8" s="14">
        <v>159.09203900595901</v>
      </c>
      <c r="I8" s="14">
        <v>140.57041268441299</v>
      </c>
      <c r="J8" s="14">
        <v>175.34701307740701</v>
      </c>
    </row>
    <row r="9" spans="1:10" x14ac:dyDescent="0.2">
      <c r="A9" s="22" t="s">
        <v>90</v>
      </c>
      <c r="B9" s="14">
        <v>50.675247675272999</v>
      </c>
      <c r="C9" s="14">
        <v>82.104502610923205</v>
      </c>
      <c r="D9" s="14">
        <v>94.230385306448397</v>
      </c>
      <c r="E9" s="14">
        <v>97.875480638520997</v>
      </c>
      <c r="F9" s="14">
        <v>89.062653312300498</v>
      </c>
      <c r="G9" s="14">
        <v>115.722938776706</v>
      </c>
      <c r="H9" s="14">
        <v>102.273453646688</v>
      </c>
      <c r="I9" s="14">
        <v>75.797771545516596</v>
      </c>
      <c r="J9" s="14">
        <v>132.51415492109399</v>
      </c>
    </row>
    <row r="10" spans="1:10" x14ac:dyDescent="0.2">
      <c r="A10" s="22" t="s">
        <v>91</v>
      </c>
      <c r="B10" s="14">
        <v>633.440595940913</v>
      </c>
      <c r="C10" s="14">
        <v>809.55039574370301</v>
      </c>
      <c r="D10" s="14">
        <v>1002.9946097025399</v>
      </c>
      <c r="E10" s="14">
        <v>1014.48712471356</v>
      </c>
      <c r="F10" s="14">
        <v>952.517529492569</v>
      </c>
      <c r="G10" s="14">
        <v>878.90839577245094</v>
      </c>
      <c r="H10" s="14">
        <v>923.30201208815402</v>
      </c>
      <c r="I10" s="14">
        <v>700.09578082040798</v>
      </c>
      <c r="J10" s="14">
        <v>1032.0041762036701</v>
      </c>
    </row>
    <row r="11" spans="1:10" x14ac:dyDescent="0.2">
      <c r="A11" s="22" t="s">
        <v>92</v>
      </c>
      <c r="B11" s="14">
        <v>33.783498450182002</v>
      </c>
      <c r="C11" s="14">
        <v>45.978521462117001</v>
      </c>
      <c r="D11" s="14">
        <v>62.287881812737098</v>
      </c>
      <c r="E11" s="14">
        <v>68.357478541189295</v>
      </c>
      <c r="F11" s="14">
        <v>45.286094904559597</v>
      </c>
      <c r="G11" s="14">
        <v>70.312671661796003</v>
      </c>
      <c r="H11" s="14">
        <v>75.284625601034094</v>
      </c>
      <c r="I11" s="14">
        <v>70.285206342206294</v>
      </c>
      <c r="J11" s="14">
        <v>73.6189749561632</v>
      </c>
    </row>
    <row r="12" spans="1:10" x14ac:dyDescent="0.2">
      <c r="A12" s="21" t="s">
        <v>15</v>
      </c>
      <c r="B12" s="24">
        <v>653.71069501102204</v>
      </c>
      <c r="C12" s="24">
        <v>840.75010673585302</v>
      </c>
      <c r="D12" s="24">
        <v>1042.9227390696699</v>
      </c>
      <c r="E12" s="24">
        <v>1120.13050064085</v>
      </c>
      <c r="F12" s="24">
        <v>988.74640541621704</v>
      </c>
      <c r="G12" s="24">
        <v>979.98286128628297</v>
      </c>
      <c r="H12" s="24">
        <v>1004.26849622512</v>
      </c>
      <c r="I12" s="24">
        <v>771.75912846344102</v>
      </c>
      <c r="J12" s="24">
        <v>1106.96167797722</v>
      </c>
    </row>
    <row r="13" spans="1:10" x14ac:dyDescent="0.2">
      <c r="A13" s="22" t="s">
        <v>89</v>
      </c>
      <c r="B13" s="14">
        <v>72.634521667891306</v>
      </c>
      <c r="C13" s="14">
        <v>77.1782324542678</v>
      </c>
      <c r="D13" s="14">
        <v>105.41026152924699</v>
      </c>
      <c r="E13" s="14">
        <v>144.48285237114999</v>
      </c>
      <c r="F13" s="14">
        <v>114.72477375821801</v>
      </c>
      <c r="G13" s="14">
        <v>111.32839679784399</v>
      </c>
      <c r="H13" s="14">
        <v>105.114382914651</v>
      </c>
      <c r="I13" s="14">
        <v>90.957325854619896</v>
      </c>
      <c r="J13" s="14">
        <v>100.389511303859</v>
      </c>
    </row>
    <row r="14" spans="1:10" x14ac:dyDescent="0.2">
      <c r="A14" s="22" t="s">
        <v>54</v>
      </c>
      <c r="B14" s="14">
        <v>101.350495350546</v>
      </c>
      <c r="C14" s="14">
        <v>110.02003349863701</v>
      </c>
      <c r="D14" s="14">
        <v>138.94989019764401</v>
      </c>
      <c r="E14" s="14">
        <v>127.393482735853</v>
      </c>
      <c r="F14" s="14">
        <v>98.119872293212396</v>
      </c>
      <c r="G14" s="14">
        <v>108.398702145269</v>
      </c>
      <c r="H14" s="14">
        <v>82.386948770942993</v>
      </c>
      <c r="I14" s="14">
        <v>59.260075935585697</v>
      </c>
      <c r="J14" s="14">
        <v>80.311609043087202</v>
      </c>
    </row>
    <row r="15" spans="1:10" x14ac:dyDescent="0.2">
      <c r="A15" s="22" t="s">
        <v>90</v>
      </c>
      <c r="B15" s="14">
        <v>27.026798760145599</v>
      </c>
      <c r="C15" s="14">
        <v>57.473151827646198</v>
      </c>
      <c r="D15" s="14">
        <v>68.676382511479304</v>
      </c>
      <c r="E15" s="14">
        <v>76.125373829960793</v>
      </c>
      <c r="F15" s="14">
        <v>61.890996369564697</v>
      </c>
      <c r="G15" s="14">
        <v>80.566602945808</v>
      </c>
      <c r="H15" s="14">
        <v>69.602767065107003</v>
      </c>
      <c r="I15" s="14">
        <v>53.747510732275401</v>
      </c>
      <c r="J15" s="14">
        <v>101.728038121244</v>
      </c>
    </row>
    <row r="16" spans="1:10" x14ac:dyDescent="0.2">
      <c r="A16" s="22" t="s">
        <v>91</v>
      </c>
      <c r="B16" s="14">
        <v>437.49630492985699</v>
      </c>
      <c r="C16" s="14">
        <v>571.44733817202496</v>
      </c>
      <c r="D16" s="14">
        <v>693.15232581353598</v>
      </c>
      <c r="E16" s="14">
        <v>722.41426185575006</v>
      </c>
      <c r="F16" s="14">
        <v>689.85817904612395</v>
      </c>
      <c r="G16" s="14">
        <v>637.20858693502703</v>
      </c>
      <c r="H16" s="14">
        <v>710.23231699088797</v>
      </c>
      <c r="I16" s="14">
        <v>530.58440081861602</v>
      </c>
      <c r="J16" s="14">
        <v>787.05376862225398</v>
      </c>
    </row>
    <row r="17" spans="1:10" x14ac:dyDescent="0.2">
      <c r="A17" s="22" t="s">
        <v>92</v>
      </c>
      <c r="B17" s="14">
        <v>15.202574302581899</v>
      </c>
      <c r="C17" s="14">
        <v>24.631350783277</v>
      </c>
      <c r="D17" s="14">
        <v>36.733879017767997</v>
      </c>
      <c r="E17" s="14">
        <v>49.714529848137701</v>
      </c>
      <c r="F17" s="14">
        <v>24.1525839490984</v>
      </c>
      <c r="G17" s="14">
        <v>42.480572462335097</v>
      </c>
      <c r="H17" s="14">
        <v>36.9320804835262</v>
      </c>
      <c r="I17" s="14">
        <v>37.209815122344502</v>
      </c>
      <c r="J17" s="14">
        <v>37.478750886774002</v>
      </c>
    </row>
    <row r="18" spans="1:10" x14ac:dyDescent="0.2">
      <c r="A18" s="21" t="s">
        <v>16</v>
      </c>
      <c r="B18" s="24">
        <v>86.147921047964104</v>
      </c>
      <c r="C18" s="24">
        <v>113.304213603074</v>
      </c>
      <c r="D18" s="24">
        <v>148.53264124575799</v>
      </c>
      <c r="E18" s="24">
        <v>144.48285237114999</v>
      </c>
      <c r="F18" s="24">
        <v>161.52040515959601</v>
      </c>
      <c r="G18" s="24">
        <v>112.79324412413099</v>
      </c>
      <c r="H18" s="24">
        <v>126.421352424378</v>
      </c>
      <c r="I18" s="24">
        <v>101.98245626124</v>
      </c>
      <c r="J18" s="24">
        <v>129.83710128632401</v>
      </c>
    </row>
    <row r="19" spans="1:10" x14ac:dyDescent="0.2">
      <c r="A19" s="22" t="s">
        <v>89</v>
      </c>
      <c r="B19" s="14">
        <v>3.3783498450181999</v>
      </c>
      <c r="C19" s="14">
        <v>14.778810469966199</v>
      </c>
      <c r="D19" s="14">
        <v>3.1942503493711301</v>
      </c>
      <c r="E19" s="14">
        <v>7.76789528877151</v>
      </c>
      <c r="F19" s="14">
        <v>13.585828471367901</v>
      </c>
      <c r="G19" s="14">
        <v>10.2539312840119</v>
      </c>
      <c r="H19" s="14">
        <v>7.10232316990888</v>
      </c>
      <c r="I19" s="14">
        <v>6.8907065041378699</v>
      </c>
      <c r="J19" s="14">
        <v>8.0311609043087202</v>
      </c>
    </row>
    <row r="20" spans="1:10" x14ac:dyDescent="0.2">
      <c r="A20" s="22" t="s">
        <v>90</v>
      </c>
      <c r="B20" s="14">
        <v>13.5133993800728</v>
      </c>
      <c r="C20" s="14">
        <v>13.1367204177477</v>
      </c>
      <c r="D20" s="14">
        <v>12.777001397484501</v>
      </c>
      <c r="E20" s="14">
        <v>10.8750534042801</v>
      </c>
      <c r="F20" s="14">
        <v>19.6239744586425</v>
      </c>
      <c r="G20" s="14">
        <v>5.8593893051496702</v>
      </c>
      <c r="H20" s="14">
        <v>18.4660402417631</v>
      </c>
      <c r="I20" s="14">
        <v>9.6469891057930202</v>
      </c>
      <c r="J20" s="14">
        <v>14.7237949912326</v>
      </c>
    </row>
    <row r="21" spans="1:10" x14ac:dyDescent="0.2">
      <c r="A21" s="22" t="s">
        <v>91</v>
      </c>
      <c r="B21" s="14">
        <v>65.877821977854893</v>
      </c>
      <c r="C21" s="14">
        <v>82.104502610923205</v>
      </c>
      <c r="D21" s="14">
        <v>122.97863845078901</v>
      </c>
      <c r="E21" s="14">
        <v>122.73274556259</v>
      </c>
      <c r="F21" s="14">
        <v>125.291529235948</v>
      </c>
      <c r="G21" s="14">
        <v>93.750228882394694</v>
      </c>
      <c r="H21" s="14">
        <v>95.171130476778998</v>
      </c>
      <c r="I21" s="14">
        <v>78.554054147171698</v>
      </c>
      <c r="J21" s="14">
        <v>104.40509175601299</v>
      </c>
    </row>
    <row r="22" spans="1:10" x14ac:dyDescent="0.2">
      <c r="A22" s="22" t="s">
        <v>92</v>
      </c>
      <c r="B22" s="14">
        <v>3.3783498450181999</v>
      </c>
      <c r="C22" s="14">
        <v>3.2841801044369299</v>
      </c>
      <c r="D22" s="14">
        <v>9.5827510481133995</v>
      </c>
      <c r="E22" s="14">
        <v>3.1071581155086001</v>
      </c>
      <c r="F22" s="14">
        <v>3.0190729936373</v>
      </c>
      <c r="G22" s="14">
        <v>2.92969465257484</v>
      </c>
      <c r="H22" s="14">
        <v>5.6818585359271001</v>
      </c>
      <c r="I22" s="14">
        <v>6.8907065041378699</v>
      </c>
      <c r="J22" s="14">
        <v>2.6770536347695701</v>
      </c>
    </row>
    <row r="23" spans="1:10" x14ac:dyDescent="0.2">
      <c r="A23" s="21" t="s">
        <v>17</v>
      </c>
      <c r="B23" s="24">
        <v>77.702046435418595</v>
      </c>
      <c r="C23" s="24">
        <v>110.02003349863701</v>
      </c>
      <c r="D23" s="24">
        <v>127.770013974845</v>
      </c>
      <c r="E23" s="24">
        <v>114.964850273818</v>
      </c>
      <c r="F23" s="24">
        <v>114.72477375821801</v>
      </c>
      <c r="G23" s="24">
        <v>125.976870060718</v>
      </c>
      <c r="H23" s="24">
        <v>129.26228169234199</v>
      </c>
      <c r="I23" s="24">
        <v>113.00758666786101</v>
      </c>
      <c r="J23" s="24">
        <v>176.68553989479199</v>
      </c>
    </row>
    <row r="24" spans="1:10" x14ac:dyDescent="0.2">
      <c r="A24" s="22" t="s">
        <v>89</v>
      </c>
      <c r="B24" s="14">
        <v>23.6484489151274</v>
      </c>
      <c r="C24" s="14">
        <v>34.483891096587698</v>
      </c>
      <c r="D24" s="14">
        <v>51.108005589938102</v>
      </c>
      <c r="E24" s="14">
        <v>46.607371732628998</v>
      </c>
      <c r="F24" s="14">
        <v>49.814704395015497</v>
      </c>
      <c r="G24" s="14">
        <v>32.226641178323199</v>
      </c>
      <c r="H24" s="14">
        <v>46.875332921398602</v>
      </c>
      <c r="I24" s="14">
        <v>42.722380325654797</v>
      </c>
      <c r="J24" s="14">
        <v>66.926340869239297</v>
      </c>
    </row>
    <row r="25" spans="1:10" x14ac:dyDescent="0.2">
      <c r="A25" s="22" t="s">
        <v>90</v>
      </c>
      <c r="B25" s="14">
        <v>10.1350495350546</v>
      </c>
      <c r="C25" s="14">
        <v>11.494630365529201</v>
      </c>
      <c r="D25" s="14">
        <v>12.777001397484501</v>
      </c>
      <c r="E25" s="14">
        <v>10.8750534042801</v>
      </c>
      <c r="F25" s="14">
        <v>7.5476824840932597</v>
      </c>
      <c r="G25" s="14">
        <v>29.2969465257484</v>
      </c>
      <c r="H25" s="14">
        <v>14.204646339817799</v>
      </c>
      <c r="I25" s="14">
        <v>12.4032717074482</v>
      </c>
      <c r="J25" s="14">
        <v>16.062321808617401</v>
      </c>
    </row>
    <row r="26" spans="1:10" x14ac:dyDescent="0.2">
      <c r="A26" s="22" t="s">
        <v>91</v>
      </c>
      <c r="B26" s="14">
        <v>28.715973682654699</v>
      </c>
      <c r="C26" s="14">
        <v>45.978521462117001</v>
      </c>
      <c r="D26" s="14">
        <v>47.913755240566999</v>
      </c>
      <c r="E26" s="14">
        <v>41.946634559366103</v>
      </c>
      <c r="F26" s="14">
        <v>39.247948917284901</v>
      </c>
      <c r="G26" s="14">
        <v>39.550877809760301</v>
      </c>
      <c r="H26" s="14">
        <v>35.511615849544398</v>
      </c>
      <c r="I26" s="14">
        <v>31.697249919034199</v>
      </c>
      <c r="J26" s="14">
        <v>60.233706782315402</v>
      </c>
    </row>
    <row r="27" spans="1:10" x14ac:dyDescent="0.2">
      <c r="A27" s="23" t="s">
        <v>92</v>
      </c>
      <c r="B27" s="16">
        <v>15.202574302581899</v>
      </c>
      <c r="C27" s="16">
        <v>18.062990574403099</v>
      </c>
      <c r="D27" s="16">
        <v>15.9712517468557</v>
      </c>
      <c r="E27" s="16">
        <v>15.535790577543001</v>
      </c>
      <c r="F27" s="16">
        <v>18.1144379618238</v>
      </c>
      <c r="G27" s="16">
        <v>24.9024045468861</v>
      </c>
      <c r="H27" s="16">
        <v>32.670686581580803</v>
      </c>
      <c r="I27" s="16">
        <v>26.1846847157239</v>
      </c>
      <c r="J27" s="16">
        <v>33.463170434619698</v>
      </c>
    </row>
    <row r="28" spans="1:10" x14ac:dyDescent="0.2">
      <c r="A28" s="9" t="s">
        <v>18</v>
      </c>
      <c r="B28" s="15">
        <v>159.11876268132301</v>
      </c>
      <c r="C28" s="15">
        <v>203.68030421745101</v>
      </c>
      <c r="D28" s="15">
        <v>258.02090430478199</v>
      </c>
      <c r="E28" s="15">
        <v>287.59349763110299</v>
      </c>
      <c r="F28" s="15">
        <v>272.64670319531001</v>
      </c>
      <c r="G28" s="15">
        <v>244.02821469576699</v>
      </c>
      <c r="H28" s="15">
        <v>260.53469502507397</v>
      </c>
      <c r="I28" s="15">
        <v>209.57382293090799</v>
      </c>
      <c r="J28" s="15">
        <v>262.09307529934102</v>
      </c>
    </row>
    <row r="29" spans="1:10" x14ac:dyDescent="0.2">
      <c r="A29" s="22" t="s">
        <v>89</v>
      </c>
      <c r="B29" s="14">
        <v>17.233499361021401</v>
      </c>
      <c r="C29" s="14">
        <v>23.031190403937401</v>
      </c>
      <c r="D29" s="14">
        <v>30.649824072821701</v>
      </c>
      <c r="E29" s="14">
        <v>35.914600723991903</v>
      </c>
      <c r="F29" s="14">
        <v>37.940071537146302</v>
      </c>
      <c r="G29" s="14">
        <v>31.5167558752619</v>
      </c>
      <c r="H29" s="14">
        <v>37.032436072626503</v>
      </c>
      <c r="I29" s="14">
        <v>29.462496782351501</v>
      </c>
      <c r="J29" s="14">
        <v>31.2999614924789</v>
      </c>
    </row>
    <row r="30" spans="1:10" x14ac:dyDescent="0.2">
      <c r="A30" s="22" t="s">
        <v>90</v>
      </c>
      <c r="B30" s="14">
        <v>14.5553204062681</v>
      </c>
      <c r="C30" s="14">
        <v>17.830599022403099</v>
      </c>
      <c r="D30" s="14">
        <v>21.707948792860901</v>
      </c>
      <c r="E30" s="14">
        <v>25.6216643069464</v>
      </c>
      <c r="F30" s="14">
        <v>25.98188280051</v>
      </c>
      <c r="G30" s="14">
        <v>24.264169074863201</v>
      </c>
      <c r="H30" s="14">
        <v>27.5651042517996</v>
      </c>
      <c r="I30" s="14">
        <v>24.534971188090601</v>
      </c>
      <c r="J30" s="14">
        <v>29.535873485656399</v>
      </c>
    </row>
    <row r="31" spans="1:10" x14ac:dyDescent="0.2">
      <c r="A31" s="22" t="s">
        <v>91</v>
      </c>
      <c r="B31" s="14">
        <v>119.761176302774</v>
      </c>
      <c r="C31" s="14">
        <v>153.78891656822699</v>
      </c>
      <c r="D31" s="14">
        <v>194.584204205437</v>
      </c>
      <c r="E31" s="14">
        <v>212.111963906103</v>
      </c>
      <c r="F31" s="14">
        <v>190.02649010582201</v>
      </c>
      <c r="G31" s="14">
        <v>167.18279131801401</v>
      </c>
      <c r="H31" s="14">
        <v>174.12567752227901</v>
      </c>
      <c r="I31" s="14">
        <v>137.508761114842</v>
      </c>
      <c r="J31" s="14">
        <v>183.51555522401901</v>
      </c>
    </row>
    <row r="32" spans="1:10" x14ac:dyDescent="0.2">
      <c r="A32" s="22" t="s">
        <v>92</v>
      </c>
      <c r="B32" s="14">
        <v>7.5687666112594103</v>
      </c>
      <c r="C32" s="14">
        <v>9.0295982228836298</v>
      </c>
      <c r="D32" s="14">
        <v>11.078927233662199</v>
      </c>
      <c r="E32" s="14">
        <v>13.9452686940616</v>
      </c>
      <c r="F32" s="14">
        <v>18.6982587518314</v>
      </c>
      <c r="G32" s="14">
        <v>21.0644984276285</v>
      </c>
      <c r="H32" s="14">
        <v>21.811477178369</v>
      </c>
      <c r="I32" s="14">
        <v>18.0675938456232</v>
      </c>
      <c r="J32" s="14">
        <v>17.7416850971861</v>
      </c>
    </row>
    <row r="33" spans="1:10" x14ac:dyDescent="0.2">
      <c r="A33" s="21" t="s">
        <v>15</v>
      </c>
      <c r="B33" s="24">
        <v>120.226946555775</v>
      </c>
      <c r="C33" s="24">
        <v>155.27479982009399</v>
      </c>
      <c r="D33" s="24">
        <v>203.13241202024199</v>
      </c>
      <c r="E33" s="24">
        <v>228.658135888343</v>
      </c>
      <c r="F33" s="24">
        <v>217.25854718334401</v>
      </c>
      <c r="G33" s="24">
        <v>193.366762781218</v>
      </c>
      <c r="H33" s="24">
        <v>204.56759531079399</v>
      </c>
      <c r="I33" s="24">
        <v>163.78889761756699</v>
      </c>
      <c r="J33" s="24">
        <v>210.43049795668199</v>
      </c>
    </row>
    <row r="34" spans="1:10" x14ac:dyDescent="0.2">
      <c r="A34" s="22" t="s">
        <v>89</v>
      </c>
      <c r="B34" s="14">
        <v>11.1202647903888</v>
      </c>
      <c r="C34" s="14">
        <v>15.3160273653976</v>
      </c>
      <c r="D34" s="14">
        <v>20.976852071857799</v>
      </c>
      <c r="E34" s="14">
        <v>23.906174904105502</v>
      </c>
      <c r="F34" s="14">
        <v>25.873171993813301</v>
      </c>
      <c r="G34" s="14">
        <v>22.077727465919502</v>
      </c>
      <c r="H34" s="14">
        <v>25.106736320424702</v>
      </c>
      <c r="I34" s="14">
        <v>19.042833286154</v>
      </c>
      <c r="J34" s="14">
        <v>21.622678712195601</v>
      </c>
    </row>
    <row r="35" spans="1:10" x14ac:dyDescent="0.2">
      <c r="A35" s="22" t="s">
        <v>54</v>
      </c>
      <c r="B35" s="14">
        <v>32.196368738665001</v>
      </c>
      <c r="C35" s="14">
        <v>40.404594579612201</v>
      </c>
      <c r="D35" s="14">
        <v>47.746239702432398</v>
      </c>
      <c r="E35" s="14">
        <v>55.449044569244798</v>
      </c>
      <c r="F35" s="14">
        <v>43.756099695419501</v>
      </c>
      <c r="G35" s="14">
        <v>31.196788810538401</v>
      </c>
      <c r="H35" s="14">
        <v>33.946399733240902</v>
      </c>
      <c r="I35" s="14">
        <v>26.8447488104004</v>
      </c>
      <c r="J35" s="14">
        <v>28.729433253966199</v>
      </c>
    </row>
    <row r="36" spans="1:10" x14ac:dyDescent="0.2">
      <c r="A36" s="22" t="s">
        <v>90</v>
      </c>
      <c r="B36" s="14">
        <v>8.7331922437608593</v>
      </c>
      <c r="C36" s="14">
        <v>10.915526965637801</v>
      </c>
      <c r="D36" s="14">
        <v>14.453219792138</v>
      </c>
      <c r="E36" s="14">
        <v>17.099555660575501</v>
      </c>
      <c r="F36" s="14">
        <v>17.8285722982579</v>
      </c>
      <c r="G36" s="14">
        <v>17.011582274464502</v>
      </c>
      <c r="H36" s="14">
        <v>19.1961921449914</v>
      </c>
      <c r="I36" s="14">
        <v>17.5543099295543</v>
      </c>
      <c r="J36" s="14">
        <v>22.5299239728472</v>
      </c>
    </row>
    <row r="37" spans="1:10" x14ac:dyDescent="0.2">
      <c r="A37" s="22" t="s">
        <v>91</v>
      </c>
      <c r="B37" s="14">
        <v>65.382499264956294</v>
      </c>
      <c r="C37" s="14">
        <v>85.2668389148252</v>
      </c>
      <c r="D37" s="14">
        <v>114.38851773232901</v>
      </c>
      <c r="E37" s="14">
        <v>124.788019464717</v>
      </c>
      <c r="F37" s="14">
        <v>120.614640029982</v>
      </c>
      <c r="G37" s="14">
        <v>112.628406782662</v>
      </c>
      <c r="H37" s="14">
        <v>115.02023576794601</v>
      </c>
      <c r="I37" s="14">
        <v>91.5185222350743</v>
      </c>
      <c r="J37" s="14">
        <v>128.12319180979301</v>
      </c>
    </row>
    <row r="38" spans="1:10" x14ac:dyDescent="0.2">
      <c r="A38" s="22" t="s">
        <v>92</v>
      </c>
      <c r="B38" s="14">
        <v>2.7946215180034799</v>
      </c>
      <c r="C38" s="14">
        <v>3.3718119946210998</v>
      </c>
      <c r="D38" s="14">
        <v>5.5675827214850502</v>
      </c>
      <c r="E38" s="14">
        <v>7.4153412896994002</v>
      </c>
      <c r="F38" s="14">
        <v>9.1860631658706797</v>
      </c>
      <c r="G38" s="14">
        <v>10.4522574476334</v>
      </c>
      <c r="H38" s="14">
        <v>11.2980313441911</v>
      </c>
      <c r="I38" s="14">
        <v>8.8284833563840603</v>
      </c>
      <c r="J38" s="14">
        <v>9.4252702078801303</v>
      </c>
    </row>
    <row r="39" spans="1:10" x14ac:dyDescent="0.2">
      <c r="A39" s="21" t="s">
        <v>16</v>
      </c>
      <c r="B39" s="24">
        <v>18.630810120023199</v>
      </c>
      <c r="C39" s="24">
        <v>22.516846201368001</v>
      </c>
      <c r="D39" s="24">
        <v>25.5321470258001</v>
      </c>
      <c r="E39" s="24">
        <v>24.0168516397727</v>
      </c>
      <c r="F39" s="24">
        <v>20.600697869023598</v>
      </c>
      <c r="G39" s="24">
        <v>18.7714011304436</v>
      </c>
      <c r="H39" s="24">
        <v>18.8823579409861</v>
      </c>
      <c r="I39" s="24">
        <v>13.6533521674312</v>
      </c>
      <c r="J39" s="24">
        <v>17.892892640628101</v>
      </c>
    </row>
    <row r="40" spans="1:10" x14ac:dyDescent="0.2">
      <c r="A40" s="22" t="s">
        <v>89</v>
      </c>
      <c r="B40" s="14">
        <v>0.93154050600115901</v>
      </c>
      <c r="C40" s="14">
        <v>1.71448067523107</v>
      </c>
      <c r="D40" s="14">
        <v>1.79962269785375</v>
      </c>
      <c r="E40" s="14">
        <v>1.38345919583944</v>
      </c>
      <c r="F40" s="14">
        <v>1.4132404870570301</v>
      </c>
      <c r="G40" s="14">
        <v>1.0665568824115701</v>
      </c>
      <c r="H40" s="14">
        <v>1.46455961869144</v>
      </c>
      <c r="I40" s="14">
        <v>0.76992587410326097</v>
      </c>
      <c r="J40" s="14">
        <v>0.80644023169027901</v>
      </c>
    </row>
    <row r="41" spans="1:10" x14ac:dyDescent="0.2">
      <c r="A41" s="22" t="s">
        <v>90</v>
      </c>
      <c r="B41" s="14">
        <v>2.2124087017527501</v>
      </c>
      <c r="C41" s="14">
        <v>2.74316908036971</v>
      </c>
      <c r="D41" s="14">
        <v>2.41824300024098</v>
      </c>
      <c r="E41" s="14">
        <v>2.7115800238453001</v>
      </c>
      <c r="F41" s="14">
        <v>2.60905936072067</v>
      </c>
      <c r="G41" s="14">
        <v>1.9731302324614099</v>
      </c>
      <c r="H41" s="14">
        <v>2.1968394280371601</v>
      </c>
      <c r="I41" s="14">
        <v>2.2071208390960102</v>
      </c>
      <c r="J41" s="14">
        <v>2.6713332674740502</v>
      </c>
    </row>
    <row r="42" spans="1:10" x14ac:dyDescent="0.2">
      <c r="A42" s="22" t="s">
        <v>91</v>
      </c>
      <c r="B42" s="14">
        <v>15.021090659268699</v>
      </c>
      <c r="C42" s="14">
        <v>17.201956108151698</v>
      </c>
      <c r="D42" s="14">
        <v>20.808137443934001</v>
      </c>
      <c r="E42" s="14">
        <v>19.479105477419299</v>
      </c>
      <c r="F42" s="14">
        <v>16.306621004504201</v>
      </c>
      <c r="G42" s="14">
        <v>14.878468509641401</v>
      </c>
      <c r="H42" s="14">
        <v>14.5932904862469</v>
      </c>
      <c r="I42" s="14">
        <v>10.3170067129837</v>
      </c>
      <c r="J42" s="14">
        <v>13.8606914821767</v>
      </c>
    </row>
    <row r="43" spans="1:10" x14ac:dyDescent="0.2">
      <c r="A43" s="22" t="s">
        <v>92</v>
      </c>
      <c r="B43" s="14">
        <v>0.465770253000579</v>
      </c>
      <c r="C43" s="14">
        <v>0.85724033761553498</v>
      </c>
      <c r="D43" s="14">
        <v>0.50614388377136799</v>
      </c>
      <c r="E43" s="14">
        <v>0.44270694266862098</v>
      </c>
      <c r="F43" s="14">
        <v>0.27177701674173599</v>
      </c>
      <c r="G43" s="14">
        <v>0.85324550592925597</v>
      </c>
      <c r="H43" s="14">
        <v>0.62766840801061796</v>
      </c>
      <c r="I43" s="14">
        <v>0.359298741248188</v>
      </c>
      <c r="J43" s="14">
        <v>0.55442765928706605</v>
      </c>
    </row>
    <row r="44" spans="1:10" x14ac:dyDescent="0.2">
      <c r="A44" s="21" t="s">
        <v>17</v>
      </c>
      <c r="B44" s="24">
        <v>20.2610060055252</v>
      </c>
      <c r="C44" s="24">
        <v>25.888658195989098</v>
      </c>
      <c r="D44" s="24">
        <v>29.356345258739299</v>
      </c>
      <c r="E44" s="24">
        <v>34.918510102987497</v>
      </c>
      <c r="F44" s="24">
        <v>34.787458142942199</v>
      </c>
      <c r="G44" s="24">
        <v>31.890050784105998</v>
      </c>
      <c r="H44" s="24">
        <v>37.084741773293999</v>
      </c>
      <c r="I44" s="24">
        <v>32.1315731459094</v>
      </c>
      <c r="J44" s="24">
        <v>33.769684702030403</v>
      </c>
    </row>
    <row r="45" spans="1:10" x14ac:dyDescent="0.2">
      <c r="A45" s="22" t="s">
        <v>89</v>
      </c>
      <c r="B45" s="14">
        <v>5.18169406463144</v>
      </c>
      <c r="C45" s="14">
        <v>6.0006823633087398</v>
      </c>
      <c r="D45" s="14">
        <v>7.87334930311017</v>
      </c>
      <c r="E45" s="14">
        <v>10.6249666240469</v>
      </c>
      <c r="F45" s="14">
        <v>10.6536590562761</v>
      </c>
      <c r="G45" s="14">
        <v>8.3724715269308305</v>
      </c>
      <c r="H45" s="14">
        <v>10.4611401335103</v>
      </c>
      <c r="I45" s="14">
        <v>9.6497376220942002</v>
      </c>
      <c r="J45" s="14">
        <v>8.8708425485930604</v>
      </c>
    </row>
    <row r="46" spans="1:10" x14ac:dyDescent="0.2">
      <c r="A46" s="22" t="s">
        <v>90</v>
      </c>
      <c r="B46" s="14">
        <v>3.6097194607544898</v>
      </c>
      <c r="C46" s="14">
        <v>4.1719029763956001</v>
      </c>
      <c r="D46" s="14">
        <v>4.8364860004819601</v>
      </c>
      <c r="E46" s="14">
        <v>5.8105286225256503</v>
      </c>
      <c r="F46" s="14">
        <v>5.5442511415314097</v>
      </c>
      <c r="G46" s="14">
        <v>5.2794565679372703</v>
      </c>
      <c r="H46" s="14">
        <v>6.1720726787710802</v>
      </c>
      <c r="I46" s="14">
        <v>4.77354041944022</v>
      </c>
      <c r="J46" s="14">
        <v>4.3346162453352504</v>
      </c>
    </row>
    <row r="47" spans="1:10" x14ac:dyDescent="0.2">
      <c r="A47" s="22" t="s">
        <v>91</v>
      </c>
      <c r="B47" s="14">
        <v>7.16121763988391</v>
      </c>
      <c r="C47" s="14">
        <v>10.915526965637801</v>
      </c>
      <c r="D47" s="14">
        <v>11.641309326741499</v>
      </c>
      <c r="E47" s="14">
        <v>12.395794394721401</v>
      </c>
      <c r="F47" s="14">
        <v>9.3491293759157195</v>
      </c>
      <c r="G47" s="14">
        <v>8.4791272151719905</v>
      </c>
      <c r="H47" s="14">
        <v>10.565751534845401</v>
      </c>
      <c r="I47" s="14">
        <v>8.8284833563840603</v>
      </c>
      <c r="J47" s="14">
        <v>12.802238678083199</v>
      </c>
    </row>
    <row r="48" spans="1:10" x14ac:dyDescent="0.2">
      <c r="A48" s="23" t="s">
        <v>92</v>
      </c>
      <c r="B48" s="16">
        <v>4.3083748402553601</v>
      </c>
      <c r="C48" s="16">
        <v>4.8005458906469904</v>
      </c>
      <c r="D48" s="16">
        <v>5.00520062840575</v>
      </c>
      <c r="E48" s="16">
        <v>6.0872204616935397</v>
      </c>
      <c r="F48" s="16">
        <v>9.2404185692190204</v>
      </c>
      <c r="G48" s="16">
        <v>9.7589954740658698</v>
      </c>
      <c r="H48" s="16">
        <v>9.8857774261672304</v>
      </c>
      <c r="I48" s="16">
        <v>8.8798117479909404</v>
      </c>
      <c r="J48" s="16">
        <v>7.7619872300189297</v>
      </c>
    </row>
    <row r="49" spans="1:10" x14ac:dyDescent="0.2">
      <c r="A49" s="9" t="s">
        <v>19</v>
      </c>
      <c r="B49" s="15">
        <v>2179.5778746876999</v>
      </c>
      <c r="C49" s="15">
        <v>2653.64703025678</v>
      </c>
      <c r="D49" s="15">
        <v>2902.0596889449298</v>
      </c>
      <c r="E49" s="15">
        <v>3025.5582195690799</v>
      </c>
      <c r="F49" s="15">
        <v>2845.3578864865299</v>
      </c>
      <c r="G49" s="15">
        <v>2623.3939775598401</v>
      </c>
      <c r="H49" s="15">
        <v>2575.7203758676901</v>
      </c>
      <c r="I49" s="15">
        <v>2043.1573707335001</v>
      </c>
      <c r="J49" s="15">
        <v>2831.8137893365802</v>
      </c>
    </row>
    <row r="50" spans="1:10" x14ac:dyDescent="0.2">
      <c r="A50" s="22" t="s">
        <v>89</v>
      </c>
      <c r="B50" s="14">
        <v>211.33129762789599</v>
      </c>
      <c r="C50" s="14">
        <v>289.64644055743901</v>
      </c>
      <c r="D50" s="14">
        <v>294.24127784783502</v>
      </c>
      <c r="E50" s="14">
        <v>388.184828171128</v>
      </c>
      <c r="F50" s="14">
        <v>346.76314810269901</v>
      </c>
      <c r="G50" s="14">
        <v>294.90143073272299</v>
      </c>
      <c r="H50" s="14">
        <v>309.50308387087199</v>
      </c>
      <c r="I50" s="14">
        <v>265.49502557554001</v>
      </c>
      <c r="J50" s="14">
        <v>298.306793832192</v>
      </c>
    </row>
    <row r="51" spans="1:10" x14ac:dyDescent="0.2">
      <c r="A51" s="22" t="s">
        <v>90</v>
      </c>
      <c r="B51" s="14">
        <v>150.43922881985799</v>
      </c>
      <c r="C51" s="14">
        <v>168.23775289863201</v>
      </c>
      <c r="D51" s="14">
        <v>196.72131147541</v>
      </c>
      <c r="E51" s="14">
        <v>212.033729673305</v>
      </c>
      <c r="F51" s="14">
        <v>191.590597810167</v>
      </c>
      <c r="G51" s="14">
        <v>207.35256848394599</v>
      </c>
      <c r="H51" s="14">
        <v>205.34339218355899</v>
      </c>
      <c r="I51" s="14">
        <v>181.806376209337</v>
      </c>
      <c r="J51" s="14">
        <v>253.49074968838801</v>
      </c>
    </row>
    <row r="52" spans="1:10" x14ac:dyDescent="0.2">
      <c r="A52" s="22" t="s">
        <v>91</v>
      </c>
      <c r="B52" s="14">
        <v>1687.06849462269</v>
      </c>
      <c r="C52" s="14">
        <v>2024.0562642546799</v>
      </c>
      <c r="D52" s="14">
        <v>2214.3757881462798</v>
      </c>
      <c r="E52" s="14">
        <v>2179.0543295656598</v>
      </c>
      <c r="F52" s="14">
        <v>2034.6604808765701</v>
      </c>
      <c r="G52" s="14">
        <v>1875.3887860659099</v>
      </c>
      <c r="H52" s="14">
        <v>1846.6025340565</v>
      </c>
      <c r="I52" s="14">
        <v>1392.4059765238901</v>
      </c>
      <c r="J52" s="14">
        <v>2030.7270002661</v>
      </c>
    </row>
    <row r="53" spans="1:10" x14ac:dyDescent="0.2">
      <c r="A53" s="22" t="s">
        <v>92</v>
      </c>
      <c r="B53" s="14">
        <v>130.738853617258</v>
      </c>
      <c r="C53" s="14">
        <v>171.70657254602699</v>
      </c>
      <c r="D53" s="14">
        <v>196.72131147541</v>
      </c>
      <c r="E53" s="14">
        <v>246.28533215899299</v>
      </c>
      <c r="F53" s="14">
        <v>272.343659697097</v>
      </c>
      <c r="G53" s="14">
        <v>245.75119227726901</v>
      </c>
      <c r="H53" s="14">
        <v>214.27136575675701</v>
      </c>
      <c r="I53" s="14">
        <v>203.44999242473401</v>
      </c>
      <c r="J53" s="14">
        <v>249.28924554990701</v>
      </c>
    </row>
    <row r="54" spans="1:10" x14ac:dyDescent="0.2">
      <c r="A54" s="21" t="s">
        <v>15</v>
      </c>
      <c r="B54" s="24">
        <v>1787.3613138359301</v>
      </c>
      <c r="C54" s="24">
        <v>2147.19936173718</v>
      </c>
      <c r="D54" s="24">
        <v>2399.32744850778</v>
      </c>
      <c r="E54" s="24">
        <v>2501.9980101450001</v>
      </c>
      <c r="F54" s="24">
        <v>2280.0864532780201</v>
      </c>
      <c r="G54" s="24">
        <v>2124.2118682466398</v>
      </c>
      <c r="H54" s="24">
        <v>2057.8979086221898</v>
      </c>
      <c r="I54" s="24">
        <v>1620.3854006594099</v>
      </c>
      <c r="J54" s="24">
        <v>2274.4142402980301</v>
      </c>
    </row>
    <row r="55" spans="1:10" x14ac:dyDescent="0.2">
      <c r="A55" s="22" t="s">
        <v>89</v>
      </c>
      <c r="B55" s="14">
        <v>134.32074001773</v>
      </c>
      <c r="C55" s="14">
        <v>215.06681813845799</v>
      </c>
      <c r="D55" s="14">
        <v>195.039932744851</v>
      </c>
      <c r="E55" s="14">
        <v>278.90590595488601</v>
      </c>
      <c r="F55" s="14">
        <v>235.92561217946201</v>
      </c>
      <c r="G55" s="14">
        <v>204.28067858047999</v>
      </c>
      <c r="H55" s="14">
        <v>218.73535254335599</v>
      </c>
      <c r="I55" s="14">
        <v>176.03474521856401</v>
      </c>
      <c r="J55" s="14">
        <v>187.667184852177</v>
      </c>
    </row>
    <row r="56" spans="1:10" x14ac:dyDescent="0.2">
      <c r="A56" s="22" t="s">
        <v>54</v>
      </c>
      <c r="B56" s="14">
        <v>189.83997922505901</v>
      </c>
      <c r="C56" s="14">
        <v>157.831293956449</v>
      </c>
      <c r="D56" s="14">
        <v>195.039932744851</v>
      </c>
      <c r="E56" s="14">
        <v>156.57875422028701</v>
      </c>
      <c r="F56" s="14">
        <v>174.17327073651501</v>
      </c>
      <c r="G56" s="14">
        <v>121.33965118690099</v>
      </c>
      <c r="H56" s="14">
        <v>136.895594789039</v>
      </c>
      <c r="I56" s="14">
        <v>83.688649366202796</v>
      </c>
      <c r="J56" s="14">
        <v>112.040110359509</v>
      </c>
    </row>
    <row r="57" spans="1:10" x14ac:dyDescent="0.2">
      <c r="A57" s="22" t="s">
        <v>90</v>
      </c>
      <c r="B57" s="14">
        <v>100.292819213239</v>
      </c>
      <c r="C57" s="14">
        <v>91.923720655953801</v>
      </c>
      <c r="D57" s="14">
        <v>126.10340479192899</v>
      </c>
      <c r="E57" s="14">
        <v>159.84081159987599</v>
      </c>
      <c r="F57" s="14">
        <v>131.421649737553</v>
      </c>
      <c r="G57" s="14">
        <v>152.05855022156001</v>
      </c>
      <c r="H57" s="14">
        <v>139.87158598010501</v>
      </c>
      <c r="I57" s="14">
        <v>125.532974049304</v>
      </c>
      <c r="J57" s="14">
        <v>186.26668347268301</v>
      </c>
    </row>
    <row r="58" spans="1:10" x14ac:dyDescent="0.2">
      <c r="A58" s="22" t="s">
        <v>91</v>
      </c>
      <c r="B58" s="14">
        <v>1293.0609905706799</v>
      </c>
      <c r="C58" s="14">
        <v>1592.18821815407</v>
      </c>
      <c r="D58" s="14">
        <v>1758.72215216478</v>
      </c>
      <c r="E58" s="14">
        <v>1730.52143987213</v>
      </c>
      <c r="F58" s="14">
        <v>1572.30961673963</v>
      </c>
      <c r="G58" s="14">
        <v>1496.0103829878699</v>
      </c>
      <c r="H58" s="14">
        <v>1432.9397584983101</v>
      </c>
      <c r="I58" s="14">
        <v>1108.1531502283401</v>
      </c>
      <c r="J58" s="14">
        <v>1637.18611262832</v>
      </c>
    </row>
    <row r="59" spans="1:10" x14ac:dyDescent="0.2">
      <c r="A59" s="22" t="s">
        <v>92</v>
      </c>
      <c r="B59" s="14">
        <v>69.846784809219798</v>
      </c>
      <c r="C59" s="14">
        <v>90.189310832256595</v>
      </c>
      <c r="D59" s="14">
        <v>124.42202606137</v>
      </c>
      <c r="E59" s="14">
        <v>176.151098497823</v>
      </c>
      <c r="F59" s="14">
        <v>166.25630388485601</v>
      </c>
      <c r="G59" s="14">
        <v>150.52260526982701</v>
      </c>
      <c r="H59" s="14">
        <v>129.455616811374</v>
      </c>
      <c r="I59" s="14">
        <v>126.975881796997</v>
      </c>
      <c r="J59" s="14">
        <v>151.254148985337</v>
      </c>
    </row>
    <row r="60" spans="1:10" x14ac:dyDescent="0.2">
      <c r="A60" s="21" t="s">
        <v>16</v>
      </c>
      <c r="B60" s="24">
        <v>146.85734241938499</v>
      </c>
      <c r="C60" s="24">
        <v>216.801227962155</v>
      </c>
      <c r="D60" s="24">
        <v>208.490962589323</v>
      </c>
      <c r="E60" s="24">
        <v>218.55784443248399</v>
      </c>
      <c r="F60" s="24">
        <v>253.342939253113</v>
      </c>
      <c r="G60" s="24">
        <v>236.53552256687101</v>
      </c>
      <c r="H60" s="24">
        <v>224.68733492548901</v>
      </c>
      <c r="I60" s="24">
        <v>177.47765296625801</v>
      </c>
      <c r="J60" s="24">
        <v>219.87871658053601</v>
      </c>
    </row>
    <row r="61" spans="1:10" x14ac:dyDescent="0.2">
      <c r="A61" s="22" t="s">
        <v>89</v>
      </c>
      <c r="B61" s="14">
        <v>3.5818864004728099</v>
      </c>
      <c r="C61" s="14">
        <v>12.1408687658807</v>
      </c>
      <c r="D61" s="14">
        <v>15.1324085750315</v>
      </c>
      <c r="E61" s="14">
        <v>8.1551434489732699</v>
      </c>
      <c r="F61" s="14">
        <v>22.167507184647398</v>
      </c>
      <c r="G61" s="14">
        <v>18.431339420795201</v>
      </c>
      <c r="H61" s="14">
        <v>10.4159691687313</v>
      </c>
      <c r="I61" s="14">
        <v>12.9861697292384</v>
      </c>
      <c r="J61" s="14">
        <v>14.0050137949386</v>
      </c>
    </row>
    <row r="62" spans="1:10" x14ac:dyDescent="0.2">
      <c r="A62" s="22" t="s">
        <v>90</v>
      </c>
      <c r="B62" s="14">
        <v>19.700375202600501</v>
      </c>
      <c r="C62" s="14">
        <v>22.547327708064099</v>
      </c>
      <c r="D62" s="14">
        <v>25.220680958385898</v>
      </c>
      <c r="E62" s="14">
        <v>14.6792582081519</v>
      </c>
      <c r="F62" s="14">
        <v>25.3342939253113</v>
      </c>
      <c r="G62" s="14">
        <v>26.111064179459799</v>
      </c>
      <c r="H62" s="14">
        <v>25.295925124061601</v>
      </c>
      <c r="I62" s="14">
        <v>27.415247206169902</v>
      </c>
      <c r="J62" s="14">
        <v>23.808523451395601</v>
      </c>
    </row>
    <row r="63" spans="1:10" x14ac:dyDescent="0.2">
      <c r="A63" s="22" t="s">
        <v>91</v>
      </c>
      <c r="B63" s="14">
        <v>119.993194415839</v>
      </c>
      <c r="C63" s="14">
        <v>166.503343074935</v>
      </c>
      <c r="D63" s="14">
        <v>144.598570828079</v>
      </c>
      <c r="E63" s="14">
        <v>182.67521325700099</v>
      </c>
      <c r="F63" s="14">
        <v>188.42381106950299</v>
      </c>
      <c r="G63" s="14">
        <v>178.16961440102</v>
      </c>
      <c r="H63" s="14">
        <v>174.09548467736499</v>
      </c>
      <c r="I63" s="14">
        <v>121.20425080622501</v>
      </c>
      <c r="J63" s="14">
        <v>163.85866140078201</v>
      </c>
    </row>
    <row r="64" spans="1:10" x14ac:dyDescent="0.2">
      <c r="A64" s="22" t="s">
        <v>92</v>
      </c>
      <c r="B64" s="14">
        <v>3.5818864004728099</v>
      </c>
      <c r="C64" s="14">
        <v>15.609688413275199</v>
      </c>
      <c r="D64" s="14">
        <v>23.539302227826798</v>
      </c>
      <c r="E64" s="14">
        <v>13.0482295183572</v>
      </c>
      <c r="F64" s="14">
        <v>17.417327073651499</v>
      </c>
      <c r="G64" s="14">
        <v>13.8235045655964</v>
      </c>
      <c r="H64" s="14">
        <v>14.8799559553304</v>
      </c>
      <c r="I64" s="14">
        <v>15.8719852246247</v>
      </c>
      <c r="J64" s="14">
        <v>18.206517933420201</v>
      </c>
    </row>
    <row r="65" spans="1:10" x14ac:dyDescent="0.2">
      <c r="A65" s="21" t="s">
        <v>17</v>
      </c>
      <c r="B65" s="24">
        <v>245.359218432387</v>
      </c>
      <c r="C65" s="24">
        <v>289.64644055743901</v>
      </c>
      <c r="D65" s="24">
        <v>294.24127784783502</v>
      </c>
      <c r="E65" s="24">
        <v>305.00236499160002</v>
      </c>
      <c r="F65" s="24">
        <v>311.92849395539599</v>
      </c>
      <c r="G65" s="24">
        <v>262.64658674633102</v>
      </c>
      <c r="H65" s="24">
        <v>293.13513232000798</v>
      </c>
      <c r="I65" s="24">
        <v>245.29431710783601</v>
      </c>
      <c r="J65" s="24">
        <v>337.52083245801998</v>
      </c>
    </row>
    <row r="66" spans="1:10" x14ac:dyDescent="0.2">
      <c r="A66" s="22" t="s">
        <v>89</v>
      </c>
      <c r="B66" s="14">
        <v>73.428671209692595</v>
      </c>
      <c r="C66" s="14">
        <v>62.438753653100697</v>
      </c>
      <c r="D66" s="14">
        <v>84.0689365279529</v>
      </c>
      <c r="E66" s="14">
        <v>101.123778767269</v>
      </c>
      <c r="F66" s="14">
        <v>88.670028738589707</v>
      </c>
      <c r="G66" s="14">
        <v>72.189412731447703</v>
      </c>
      <c r="H66" s="14">
        <v>80.351762158783998</v>
      </c>
      <c r="I66" s="14">
        <v>76.474110627737005</v>
      </c>
      <c r="J66" s="14">
        <v>96.634595185076293</v>
      </c>
    </row>
    <row r="67" spans="1:10" x14ac:dyDescent="0.2">
      <c r="A67" s="22" t="s">
        <v>90</v>
      </c>
      <c r="B67" s="14">
        <v>30.446034404018899</v>
      </c>
      <c r="C67" s="14">
        <v>53.766704534614497</v>
      </c>
      <c r="D67" s="14">
        <v>45.3972257250946</v>
      </c>
      <c r="E67" s="14">
        <v>37.513659865276999</v>
      </c>
      <c r="F67" s="14">
        <v>34.834654147303098</v>
      </c>
      <c r="G67" s="14">
        <v>29.182954082925701</v>
      </c>
      <c r="H67" s="14">
        <v>40.175881079391999</v>
      </c>
      <c r="I67" s="14">
        <v>28.858154953863</v>
      </c>
      <c r="J67" s="14">
        <v>43.415542764309599</v>
      </c>
    </row>
    <row r="68" spans="1:10" x14ac:dyDescent="0.2">
      <c r="A68" s="22" t="s">
        <v>91</v>
      </c>
      <c r="B68" s="14">
        <v>84.174330411111001</v>
      </c>
      <c r="C68" s="14">
        <v>107.53340906922899</v>
      </c>
      <c r="D68" s="14">
        <v>116.015132408575</v>
      </c>
      <c r="E68" s="14">
        <v>109.27892221624199</v>
      </c>
      <c r="F68" s="14">
        <v>99.753782330913396</v>
      </c>
      <c r="G68" s="14">
        <v>79.869137490112394</v>
      </c>
      <c r="H68" s="14">
        <v>102.67169609178001</v>
      </c>
      <c r="I68" s="14">
        <v>79.359926123123302</v>
      </c>
      <c r="J68" s="14">
        <v>117.642115877484</v>
      </c>
    </row>
    <row r="69" spans="1:10" x14ac:dyDescent="0.2">
      <c r="A69" s="23" t="s">
        <v>92</v>
      </c>
      <c r="B69" s="16">
        <v>57.310182407564902</v>
      </c>
      <c r="C69" s="16">
        <v>65.907573300495201</v>
      </c>
      <c r="D69" s="16">
        <v>48.7599831862127</v>
      </c>
      <c r="E69" s="16">
        <v>57.086004142812897</v>
      </c>
      <c r="F69" s="16">
        <v>88.670028738589707</v>
      </c>
      <c r="G69" s="16">
        <v>81.405082441845295</v>
      </c>
      <c r="H69" s="16">
        <v>69.935792990052704</v>
      </c>
      <c r="I69" s="16">
        <v>60.602125403112296</v>
      </c>
      <c r="J69" s="16">
        <v>79.828578631149995</v>
      </c>
    </row>
    <row r="70" spans="1:10" x14ac:dyDescent="0.2">
      <c r="A70" s="9" t="s">
        <v>20</v>
      </c>
      <c r="B70" s="15">
        <v>607.37258525048401</v>
      </c>
      <c r="C70" s="15">
        <v>732.23053485696801</v>
      </c>
      <c r="D70" s="15">
        <v>868.76964724467496</v>
      </c>
      <c r="E70" s="15">
        <v>885.33363861421606</v>
      </c>
      <c r="F70" s="15">
        <v>811.25750273532105</v>
      </c>
      <c r="G70" s="15">
        <v>729.89073570110099</v>
      </c>
      <c r="H70" s="15">
        <v>722.55029832714001</v>
      </c>
      <c r="I70" s="15">
        <v>581.88392777291199</v>
      </c>
      <c r="J70" s="15">
        <v>686.69999741007496</v>
      </c>
    </row>
    <row r="71" spans="1:10" x14ac:dyDescent="0.2">
      <c r="A71" s="22" t="s">
        <v>89</v>
      </c>
      <c r="B71" s="14">
        <v>64.648302223074097</v>
      </c>
      <c r="C71" s="14">
        <v>85.948327303182296</v>
      </c>
      <c r="D71" s="14">
        <v>94.0665429619268</v>
      </c>
      <c r="E71" s="14">
        <v>113.106566877978</v>
      </c>
      <c r="F71" s="14">
        <v>103.205812930577</v>
      </c>
      <c r="G71" s="14">
        <v>93.332293223303793</v>
      </c>
      <c r="H71" s="14">
        <v>92.250922509225106</v>
      </c>
      <c r="I71" s="14">
        <v>74.071627102265793</v>
      </c>
      <c r="J71" s="14">
        <v>74.949245406980197</v>
      </c>
    </row>
    <row r="72" spans="1:10" x14ac:dyDescent="0.2">
      <c r="A72" s="22" t="s">
        <v>90</v>
      </c>
      <c r="B72" s="14">
        <v>48.456462255600698</v>
      </c>
      <c r="C72" s="14">
        <v>56.127128532003098</v>
      </c>
      <c r="D72" s="14">
        <v>66.743830175447101</v>
      </c>
      <c r="E72" s="14">
        <v>71.378486283825396</v>
      </c>
      <c r="F72" s="14">
        <v>70.365034841131305</v>
      </c>
      <c r="G72" s="14">
        <v>62.240036111435799</v>
      </c>
      <c r="H72" s="14">
        <v>72.042017045392498</v>
      </c>
      <c r="I72" s="14">
        <v>58.279706603305598</v>
      </c>
      <c r="J72" s="14">
        <v>69.029417843100205</v>
      </c>
    </row>
    <row r="73" spans="1:10" x14ac:dyDescent="0.2">
      <c r="A73" s="22" t="s">
        <v>91</v>
      </c>
      <c r="B73" s="14">
        <v>457.06230614066601</v>
      </c>
      <c r="C73" s="14">
        <v>540.64837379261496</v>
      </c>
      <c r="D73" s="14">
        <v>648.16189633519605</v>
      </c>
      <c r="E73" s="14">
        <v>637.42648216253303</v>
      </c>
      <c r="F73" s="14">
        <v>562.07386692262196</v>
      </c>
      <c r="G73" s="14">
        <v>490.31379027661802</v>
      </c>
      <c r="H73" s="14">
        <v>485.28682444906099</v>
      </c>
      <c r="I73" s="14">
        <v>379.86551621988701</v>
      </c>
      <c r="J73" s="14">
        <v>477.338952941071</v>
      </c>
    </row>
    <row r="74" spans="1:10" x14ac:dyDescent="0.2">
      <c r="A74" s="22" t="s">
        <v>92</v>
      </c>
      <c r="B74" s="14">
        <v>37.205514631142997</v>
      </c>
      <c r="C74" s="14">
        <v>49.5067052291677</v>
      </c>
      <c r="D74" s="14">
        <v>59.797377772104802</v>
      </c>
      <c r="E74" s="14">
        <v>63.4221032898785</v>
      </c>
      <c r="F74" s="14">
        <v>75.612788040991205</v>
      </c>
      <c r="G74" s="14">
        <v>84.004616089743394</v>
      </c>
      <c r="H74" s="14">
        <v>72.970534323460498</v>
      </c>
      <c r="I74" s="14">
        <v>69.667077847453797</v>
      </c>
      <c r="J74" s="14">
        <v>65.382381218924195</v>
      </c>
    </row>
    <row r="75" spans="1:10" x14ac:dyDescent="0.2">
      <c r="A75" s="21" t="s">
        <v>15</v>
      </c>
      <c r="B75" s="24">
        <v>467.47985023738602</v>
      </c>
      <c r="C75" s="24">
        <v>562.26727820629901</v>
      </c>
      <c r="D75" s="24">
        <v>684.28344883257603</v>
      </c>
      <c r="E75" s="24">
        <v>695.63973039882103</v>
      </c>
      <c r="F75" s="24">
        <v>631.87462722613395</v>
      </c>
      <c r="G75" s="24">
        <v>560.49345632912002</v>
      </c>
      <c r="H75" s="24">
        <v>561.37062258722096</v>
      </c>
      <c r="I75" s="24">
        <v>446.632037241001</v>
      </c>
      <c r="J75" s="24">
        <v>532.89019195569404</v>
      </c>
    </row>
    <row r="76" spans="1:10" x14ac:dyDescent="0.2">
      <c r="A76" s="22" t="s">
        <v>89</v>
      </c>
      <c r="B76" s="14">
        <v>38.336562275929801</v>
      </c>
      <c r="C76" s="14">
        <v>50.209759031238697</v>
      </c>
      <c r="D76" s="14">
        <v>60.781458529245</v>
      </c>
      <c r="E76" s="14">
        <v>72.923970750275501</v>
      </c>
      <c r="F76" s="14">
        <v>65.455846363843094</v>
      </c>
      <c r="G76" s="14">
        <v>59.741551164946401</v>
      </c>
      <c r="H76" s="14">
        <v>60.353623074418998</v>
      </c>
      <c r="I76" s="14">
        <v>46.838621343854797</v>
      </c>
      <c r="J76" s="14">
        <v>46.037230429816503</v>
      </c>
    </row>
    <row r="77" spans="1:10" x14ac:dyDescent="0.2">
      <c r="A77" s="22" t="s">
        <v>54</v>
      </c>
      <c r="B77" s="14">
        <v>110.009265661364</v>
      </c>
      <c r="C77" s="14">
        <v>124.14758388237399</v>
      </c>
      <c r="D77" s="14">
        <v>145.933387573549</v>
      </c>
      <c r="E77" s="14">
        <v>141.89837008628999</v>
      </c>
      <c r="F77" s="14">
        <v>112.854907523867</v>
      </c>
      <c r="G77" s="14">
        <v>86.725188587031795</v>
      </c>
      <c r="H77" s="14">
        <v>87.171386811559103</v>
      </c>
      <c r="I77" s="14">
        <v>65.369956623246907</v>
      </c>
      <c r="J77" s="14">
        <v>65.276670012426393</v>
      </c>
    </row>
    <row r="78" spans="1:10" x14ac:dyDescent="0.2">
      <c r="A78" s="22" t="s">
        <v>90</v>
      </c>
      <c r="B78" s="14">
        <v>29.942998175143899</v>
      </c>
      <c r="C78" s="14">
        <v>36.441622074014603</v>
      </c>
      <c r="D78" s="14">
        <v>42.778569383916199</v>
      </c>
      <c r="E78" s="14">
        <v>44.704569196205</v>
      </c>
      <c r="F78" s="14">
        <v>45.706237547166303</v>
      </c>
      <c r="G78" s="14">
        <v>42.807375416518298</v>
      </c>
      <c r="H78" s="14">
        <v>47.408999844882999</v>
      </c>
      <c r="I78" s="14">
        <v>38.244378895441102</v>
      </c>
      <c r="J78" s="14">
        <v>48.627154989014002</v>
      </c>
    </row>
    <row r="79" spans="1:10" x14ac:dyDescent="0.2">
      <c r="A79" s="22" t="s">
        <v>91</v>
      </c>
      <c r="B79" s="14">
        <v>273.59447239157402</v>
      </c>
      <c r="C79" s="14">
        <v>330.08376007234398</v>
      </c>
      <c r="D79" s="14">
        <v>405.96225587199501</v>
      </c>
      <c r="E79" s="14">
        <v>400.56667763769798</v>
      </c>
      <c r="F79" s="14">
        <v>367.90699852780801</v>
      </c>
      <c r="G79" s="14">
        <v>329.02270650880303</v>
      </c>
      <c r="H79" s="14">
        <v>328.25816712874098</v>
      </c>
      <c r="I79" s="14">
        <v>256.10842496272898</v>
      </c>
      <c r="J79" s="14">
        <v>335.21023580470302</v>
      </c>
    </row>
    <row r="80" spans="1:10" x14ac:dyDescent="0.2">
      <c r="A80" s="22" t="s">
        <v>92</v>
      </c>
      <c r="B80" s="14">
        <v>15.5965517333752</v>
      </c>
      <c r="C80" s="14">
        <v>21.384553146326901</v>
      </c>
      <c r="D80" s="14">
        <v>28.827777473870501</v>
      </c>
      <c r="E80" s="14">
        <v>35.5461427283525</v>
      </c>
      <c r="F80" s="14">
        <v>39.950637263449103</v>
      </c>
      <c r="G80" s="14">
        <v>42.196634651820901</v>
      </c>
      <c r="H80" s="14">
        <v>38.1784457276189</v>
      </c>
      <c r="I80" s="14">
        <v>40.070655415729</v>
      </c>
      <c r="J80" s="14">
        <v>37.738900719734801</v>
      </c>
    </row>
    <row r="81" spans="1:10" x14ac:dyDescent="0.2">
      <c r="A81" s="21" t="s">
        <v>16</v>
      </c>
      <c r="B81" s="24">
        <v>45.360963438289602</v>
      </c>
      <c r="C81" s="24">
        <v>48.334948892382698</v>
      </c>
      <c r="D81" s="24">
        <v>55.687393433460699</v>
      </c>
      <c r="E81" s="24">
        <v>57.125685093229897</v>
      </c>
      <c r="F81" s="24">
        <v>49.938296579311299</v>
      </c>
      <c r="G81" s="24">
        <v>42.418722202619897</v>
      </c>
      <c r="H81" s="24">
        <v>41.455565532564698</v>
      </c>
      <c r="I81" s="24">
        <v>32.980405395787699</v>
      </c>
      <c r="J81" s="24">
        <v>34.3032865085544</v>
      </c>
    </row>
    <row r="82" spans="1:10" x14ac:dyDescent="0.2">
      <c r="A82" s="22" t="s">
        <v>89</v>
      </c>
      <c r="B82" s="14">
        <v>2.6192682300324699</v>
      </c>
      <c r="C82" s="14">
        <v>3.5152690103550999</v>
      </c>
      <c r="D82" s="14">
        <v>3.8784359251994398</v>
      </c>
      <c r="E82" s="14">
        <v>3.8923312488373099</v>
      </c>
      <c r="F82" s="14">
        <v>2.8778001418586201</v>
      </c>
      <c r="G82" s="14">
        <v>2.94266004808751</v>
      </c>
      <c r="H82" s="14">
        <v>2.6763145073724299</v>
      </c>
      <c r="I82" s="14">
        <v>2.0948465968008501</v>
      </c>
      <c r="J82" s="14">
        <v>2.00851292345927</v>
      </c>
    </row>
    <row r="83" spans="1:10" x14ac:dyDescent="0.2">
      <c r="A83" s="22" t="s">
        <v>90</v>
      </c>
      <c r="B83" s="14">
        <v>5.5957094005239103</v>
      </c>
      <c r="C83" s="14">
        <v>4.9799644313364002</v>
      </c>
      <c r="D83" s="14">
        <v>5.03617799242316</v>
      </c>
      <c r="E83" s="14">
        <v>6.46813869292082</v>
      </c>
      <c r="F83" s="14">
        <v>6.2070199138127098</v>
      </c>
      <c r="G83" s="14">
        <v>4.44175101598114</v>
      </c>
      <c r="H83" s="14">
        <v>4.9702983708345103</v>
      </c>
      <c r="I83" s="14">
        <v>3.6525530405758402</v>
      </c>
      <c r="J83" s="14">
        <v>4.7570042924035398</v>
      </c>
    </row>
    <row r="84" spans="1:10" x14ac:dyDescent="0.2">
      <c r="A84" s="22" t="s">
        <v>91</v>
      </c>
      <c r="B84" s="14">
        <v>35.5387075756678</v>
      </c>
      <c r="C84" s="14">
        <v>38.140668762352902</v>
      </c>
      <c r="D84" s="14">
        <v>44.6888437948354</v>
      </c>
      <c r="E84" s="14">
        <v>44.704569196205</v>
      </c>
      <c r="F84" s="14">
        <v>38.934943095734297</v>
      </c>
      <c r="G84" s="14">
        <v>33.535220170657603</v>
      </c>
      <c r="H84" s="14">
        <v>31.842680771390299</v>
      </c>
      <c r="I84" s="14">
        <v>25.514157268728301</v>
      </c>
      <c r="J84" s="14">
        <v>26.110668004970499</v>
      </c>
    </row>
    <row r="85" spans="1:10" x14ac:dyDescent="0.2">
      <c r="A85" s="22" t="s">
        <v>92</v>
      </c>
      <c r="B85" s="14">
        <v>1.60727823206538</v>
      </c>
      <c r="C85" s="14">
        <v>1.6990466883383</v>
      </c>
      <c r="D85" s="14">
        <v>2.0839357210026899</v>
      </c>
      <c r="E85" s="14">
        <v>2.0606459552668102</v>
      </c>
      <c r="F85" s="14">
        <v>1.91853342790575</v>
      </c>
      <c r="G85" s="14">
        <v>1.4990909678936399</v>
      </c>
      <c r="H85" s="14">
        <v>1.9662718829675001</v>
      </c>
      <c r="I85" s="14">
        <v>1.7188484896827501</v>
      </c>
      <c r="J85" s="14">
        <v>1.42710128772106</v>
      </c>
    </row>
    <row r="86" spans="1:10" x14ac:dyDescent="0.2">
      <c r="A86" s="21" t="s">
        <v>17</v>
      </c>
      <c r="B86" s="24">
        <v>94.531771574808204</v>
      </c>
      <c r="C86" s="24">
        <v>121.62830775828699</v>
      </c>
      <c r="D86" s="24">
        <v>128.798804978638</v>
      </c>
      <c r="E86" s="24">
        <v>132.56822312216499</v>
      </c>
      <c r="F86" s="24">
        <v>129.444578929876</v>
      </c>
      <c r="G86" s="24">
        <v>126.978557169361</v>
      </c>
      <c r="H86" s="24">
        <v>119.724110207354</v>
      </c>
      <c r="I86" s="24">
        <v>102.271485136123</v>
      </c>
      <c r="J86" s="24">
        <v>119.506518945827</v>
      </c>
    </row>
    <row r="87" spans="1:10" x14ac:dyDescent="0.2">
      <c r="A87" s="22" t="s">
        <v>89</v>
      </c>
      <c r="B87" s="14">
        <v>23.6924717171119</v>
      </c>
      <c r="C87" s="14">
        <v>32.223299261588501</v>
      </c>
      <c r="D87" s="14">
        <v>29.406648507482299</v>
      </c>
      <c r="E87" s="14">
        <v>36.2902648788655</v>
      </c>
      <c r="F87" s="14">
        <v>34.872166424874997</v>
      </c>
      <c r="G87" s="14">
        <v>30.648082010269899</v>
      </c>
      <c r="H87" s="14">
        <v>29.220984927433602</v>
      </c>
      <c r="I87" s="14">
        <v>25.138159161610201</v>
      </c>
      <c r="J87" s="14">
        <v>26.9035020537045</v>
      </c>
    </row>
    <row r="88" spans="1:10" x14ac:dyDescent="0.2">
      <c r="A88" s="22" t="s">
        <v>90</v>
      </c>
      <c r="B88" s="14">
        <v>12.9177546799329</v>
      </c>
      <c r="C88" s="14">
        <v>14.7055420266522</v>
      </c>
      <c r="D88" s="14">
        <v>18.9290827991077</v>
      </c>
      <c r="E88" s="14">
        <v>20.2057783946996</v>
      </c>
      <c r="F88" s="14">
        <v>18.451777380152301</v>
      </c>
      <c r="G88" s="14">
        <v>14.990909678936401</v>
      </c>
      <c r="H88" s="14">
        <v>19.662718829675001</v>
      </c>
      <c r="I88" s="14">
        <v>16.3827746672887</v>
      </c>
      <c r="J88" s="14">
        <v>15.6452585616828</v>
      </c>
    </row>
    <row r="89" spans="1:10" x14ac:dyDescent="0.2">
      <c r="A89" s="22" t="s">
        <v>91</v>
      </c>
      <c r="B89" s="14">
        <v>37.919860512061</v>
      </c>
      <c r="C89" s="14">
        <v>48.276361075543399</v>
      </c>
      <c r="D89" s="14">
        <v>51.577409094816502</v>
      </c>
      <c r="E89" s="14">
        <v>50.256865242340503</v>
      </c>
      <c r="F89" s="14">
        <v>42.377017775212202</v>
      </c>
      <c r="G89" s="14">
        <v>41.030675010125798</v>
      </c>
      <c r="H89" s="14">
        <v>38.014589737371601</v>
      </c>
      <c r="I89" s="14">
        <v>32.8729773651825</v>
      </c>
      <c r="J89" s="14">
        <v>50.741379118971103</v>
      </c>
    </row>
    <row r="90" spans="1:10" x14ac:dyDescent="0.2">
      <c r="A90" s="23" t="s">
        <v>92</v>
      </c>
      <c r="B90" s="16">
        <v>20.001684665702498</v>
      </c>
      <c r="C90" s="16">
        <v>26.4231053945025</v>
      </c>
      <c r="D90" s="16">
        <v>28.885664577231701</v>
      </c>
      <c r="E90" s="16">
        <v>25.8153146062592</v>
      </c>
      <c r="F90" s="16">
        <v>33.743617349636402</v>
      </c>
      <c r="G90" s="16">
        <v>40.308890470028899</v>
      </c>
      <c r="H90" s="16">
        <v>32.825816712874101</v>
      </c>
      <c r="I90" s="16">
        <v>27.877573942042002</v>
      </c>
      <c r="J90" s="16">
        <v>26.2163792114684</v>
      </c>
    </row>
    <row r="91" spans="1:10" x14ac:dyDescent="0.2">
      <c r="A91" s="9" t="s">
        <v>21</v>
      </c>
      <c r="B91" s="15">
        <v>433.25507429863302</v>
      </c>
      <c r="C91" s="15">
        <v>522.433042113787</v>
      </c>
      <c r="D91" s="15">
        <v>625.29314061639195</v>
      </c>
      <c r="E91" s="15">
        <v>648.57349702481201</v>
      </c>
      <c r="F91" s="15">
        <v>597.91547474475306</v>
      </c>
      <c r="G91" s="15">
        <v>538.55235017846098</v>
      </c>
      <c r="H91" s="15">
        <v>543.51222548154897</v>
      </c>
      <c r="I91" s="15">
        <v>435.04038775074901</v>
      </c>
      <c r="J91" s="15">
        <v>532.16153703288899</v>
      </c>
    </row>
    <row r="92" spans="1:10" x14ac:dyDescent="0.2">
      <c r="A92" s="22" t="s">
        <v>89</v>
      </c>
      <c r="B92" s="14">
        <v>46.235132123865199</v>
      </c>
      <c r="C92" s="14">
        <v>60.500196492778699</v>
      </c>
      <c r="D92" s="14">
        <v>69.547460490881605</v>
      </c>
      <c r="E92" s="14">
        <v>82.967187061792998</v>
      </c>
      <c r="F92" s="14">
        <v>77.565968158662201</v>
      </c>
      <c r="G92" s="14">
        <v>68.037612305043197</v>
      </c>
      <c r="H92" s="14">
        <v>71.050886944173996</v>
      </c>
      <c r="I92" s="14">
        <v>57.188882987243602</v>
      </c>
      <c r="J92" s="14">
        <v>59.794827908993497</v>
      </c>
    </row>
    <row r="93" spans="1:10" x14ac:dyDescent="0.2">
      <c r="A93" s="22" t="s">
        <v>90</v>
      </c>
      <c r="B93" s="14">
        <v>36.4130135384382</v>
      </c>
      <c r="C93" s="14">
        <v>41.004756383917503</v>
      </c>
      <c r="D93" s="14">
        <v>49.507427285621603</v>
      </c>
      <c r="E93" s="14">
        <v>53.400105658835002</v>
      </c>
      <c r="F93" s="14">
        <v>52.655050748643902</v>
      </c>
      <c r="G93" s="14">
        <v>47.9308179278583</v>
      </c>
      <c r="H93" s="14">
        <v>54.248138200031299</v>
      </c>
      <c r="I93" s="14">
        <v>45.143790818248902</v>
      </c>
      <c r="J93" s="14">
        <v>54.747696904616902</v>
      </c>
    </row>
    <row r="94" spans="1:10" x14ac:dyDescent="0.2">
      <c r="A94" s="22" t="s">
        <v>91</v>
      </c>
      <c r="B94" s="14">
        <v>324.27226286380801</v>
      </c>
      <c r="C94" s="14">
        <v>387.86695550872003</v>
      </c>
      <c r="D94" s="14">
        <v>467.06784405766803</v>
      </c>
      <c r="E94" s="14">
        <v>468.26321659409001</v>
      </c>
      <c r="F94" s="14">
        <v>416.18872853153999</v>
      </c>
      <c r="G94" s="14">
        <v>366.12215140074898</v>
      </c>
      <c r="H94" s="14">
        <v>367.16067692914299</v>
      </c>
      <c r="I94" s="14">
        <v>285.46362344207699</v>
      </c>
      <c r="J94" s="14">
        <v>371.89648060820201</v>
      </c>
    </row>
    <row r="95" spans="1:10" x14ac:dyDescent="0.2">
      <c r="A95" s="22" t="s">
        <v>92</v>
      </c>
      <c r="B95" s="14">
        <v>26.334665772521699</v>
      </c>
      <c r="C95" s="14">
        <v>33.061133728370102</v>
      </c>
      <c r="D95" s="14">
        <v>39.170408782220697</v>
      </c>
      <c r="E95" s="14">
        <v>43.942987710094798</v>
      </c>
      <c r="F95" s="14">
        <v>51.505727305907001</v>
      </c>
      <c r="G95" s="14">
        <v>56.461768544810099</v>
      </c>
      <c r="H95" s="14">
        <v>51.0525234082005</v>
      </c>
      <c r="I95" s="14">
        <v>47.244090503178697</v>
      </c>
      <c r="J95" s="14">
        <v>45.722531611076498</v>
      </c>
    </row>
    <row r="96" spans="1:10" x14ac:dyDescent="0.2">
      <c r="A96" s="21" t="s">
        <v>15</v>
      </c>
      <c r="B96" s="24">
        <v>332.18689755003601</v>
      </c>
      <c r="C96" s="24">
        <v>401.544531137462</v>
      </c>
      <c r="D96" s="24">
        <v>492.75878071145399</v>
      </c>
      <c r="E96" s="24">
        <v>512.31490680934201</v>
      </c>
      <c r="F96" s="24">
        <v>468.12211107195401</v>
      </c>
      <c r="G96" s="24">
        <v>418.25282194003</v>
      </c>
      <c r="H96" s="24">
        <v>423.59935752680002</v>
      </c>
      <c r="I96" s="24">
        <v>336.04794958875902</v>
      </c>
      <c r="J96" s="24">
        <v>417.793051219429</v>
      </c>
    </row>
    <row r="97" spans="1:10" x14ac:dyDescent="0.2">
      <c r="A97" s="22" t="s">
        <v>89</v>
      </c>
      <c r="B97" s="14">
        <v>27.957450582287901</v>
      </c>
      <c r="C97" s="14">
        <v>36.865122042294203</v>
      </c>
      <c r="D97" s="14">
        <v>45.179662205531102</v>
      </c>
      <c r="E97" s="14">
        <v>54.3512525789669</v>
      </c>
      <c r="F97" s="14">
        <v>50.302946958856801</v>
      </c>
      <c r="G97" s="14">
        <v>44.9121738633985</v>
      </c>
      <c r="H97" s="14">
        <v>46.980691657319298</v>
      </c>
      <c r="I97" s="14">
        <v>36.413629477275897</v>
      </c>
      <c r="J97" s="14">
        <v>37.8907766042853</v>
      </c>
    </row>
    <row r="98" spans="1:10" x14ac:dyDescent="0.2">
      <c r="A98" s="22" t="s">
        <v>54</v>
      </c>
      <c r="B98" s="14">
        <v>75.729957789089497</v>
      </c>
      <c r="C98" s="14">
        <v>85.7575600771426</v>
      </c>
      <c r="D98" s="14">
        <v>100.916865975869</v>
      </c>
      <c r="E98" s="14">
        <v>101.691193575247</v>
      </c>
      <c r="F98" s="14">
        <v>80.960481582559595</v>
      </c>
      <c r="G98" s="14">
        <v>61.475342599695601</v>
      </c>
      <c r="H98" s="14">
        <v>62.5979703980409</v>
      </c>
      <c r="I98" s="14">
        <v>46.915127901924599</v>
      </c>
      <c r="J98" s="14">
        <v>48.581743756412997</v>
      </c>
    </row>
    <row r="99" spans="1:10" x14ac:dyDescent="0.2">
      <c r="A99" s="22" t="s">
        <v>90</v>
      </c>
      <c r="B99" s="14">
        <v>21.950299795258701</v>
      </c>
      <c r="C99" s="14">
        <v>25.788803128221002</v>
      </c>
      <c r="D99" s="14">
        <v>31.672624694420499</v>
      </c>
      <c r="E99" s="14">
        <v>34.431518508775603</v>
      </c>
      <c r="F99" s="14">
        <v>34.533160186420297</v>
      </c>
      <c r="G99" s="14">
        <v>33.205084709058497</v>
      </c>
      <c r="H99" s="14">
        <v>36.182606191374802</v>
      </c>
      <c r="I99" s="14">
        <v>30.340473761816401</v>
      </c>
      <c r="J99" s="14">
        <v>39.656029320101702</v>
      </c>
    </row>
    <row r="100" spans="1:10" x14ac:dyDescent="0.2">
      <c r="A100" s="22" t="s">
        <v>91</v>
      </c>
      <c r="B100" s="14">
        <v>195.702154076016</v>
      </c>
      <c r="C100" s="14">
        <v>238.78417820566401</v>
      </c>
      <c r="D100" s="14">
        <v>295.50090228388802</v>
      </c>
      <c r="E100" s="14">
        <v>296.83936596002798</v>
      </c>
      <c r="F100" s="14">
        <v>275.14268650078202</v>
      </c>
      <c r="G100" s="14">
        <v>250.02247577374101</v>
      </c>
      <c r="H100" s="14">
        <v>251.113472029029</v>
      </c>
      <c r="I100" s="14">
        <v>195.90988145453099</v>
      </c>
      <c r="J100" s="14">
        <v>265.68296508752798</v>
      </c>
    </row>
    <row r="101" spans="1:10" x14ac:dyDescent="0.2">
      <c r="A101" s="22" t="s">
        <v>92</v>
      </c>
      <c r="B101" s="14">
        <v>10.8470353073846</v>
      </c>
      <c r="C101" s="14">
        <v>14.3488676841403</v>
      </c>
      <c r="D101" s="14">
        <v>19.488725551745301</v>
      </c>
      <c r="E101" s="14">
        <v>25.001576186324801</v>
      </c>
      <c r="F101" s="14">
        <v>27.1828358433355</v>
      </c>
      <c r="G101" s="14">
        <v>28.6377449941366</v>
      </c>
      <c r="H101" s="14">
        <v>26.724617251036801</v>
      </c>
      <c r="I101" s="14">
        <v>26.468836993210999</v>
      </c>
      <c r="J101" s="14">
        <v>25.9815364511011</v>
      </c>
    </row>
    <row r="102" spans="1:10" x14ac:dyDescent="0.2">
      <c r="A102" s="21" t="s">
        <v>16</v>
      </c>
      <c r="B102" s="24">
        <v>35.530446361196901</v>
      </c>
      <c r="C102" s="24">
        <v>40.2495528215943</v>
      </c>
      <c r="D102" s="24">
        <v>45.400185266937001</v>
      </c>
      <c r="E102" s="24">
        <v>45.736579045200699</v>
      </c>
      <c r="F102" s="24">
        <v>41.723113816564997</v>
      </c>
      <c r="G102" s="24">
        <v>35.646249039447802</v>
      </c>
      <c r="H102" s="24">
        <v>35.383702493417097</v>
      </c>
      <c r="I102" s="24">
        <v>27.455724796973101</v>
      </c>
      <c r="J102" s="24">
        <v>31.550784455930501</v>
      </c>
    </row>
    <row r="103" spans="1:10" x14ac:dyDescent="0.2">
      <c r="A103" s="22" t="s">
        <v>89</v>
      </c>
      <c r="B103" s="14">
        <v>1.8790139902556</v>
      </c>
      <c r="C103" s="14">
        <v>3.0208142492926999</v>
      </c>
      <c r="D103" s="14">
        <v>3.0873228596824198</v>
      </c>
      <c r="E103" s="14">
        <v>2.9077920129747299</v>
      </c>
      <c r="F103" s="14">
        <v>2.6728452156671998</v>
      </c>
      <c r="G103" s="14">
        <v>2.4149152515678902</v>
      </c>
      <c r="H103" s="14">
        <v>2.3451689198113299</v>
      </c>
      <c r="I103" s="14">
        <v>1.7207274527135199</v>
      </c>
      <c r="J103" s="14">
        <v>1.74039000150917</v>
      </c>
    </row>
    <row r="104" spans="1:10" x14ac:dyDescent="0.2">
      <c r="A104" s="22" t="s">
        <v>90</v>
      </c>
      <c r="B104" s="14">
        <v>4.4982456130361399</v>
      </c>
      <c r="C104" s="14">
        <v>4.4752803693225101</v>
      </c>
      <c r="D104" s="14">
        <v>4.2726343147390597</v>
      </c>
      <c r="E104" s="14">
        <v>4.8916127321070197</v>
      </c>
      <c r="F104" s="14">
        <v>5.1853197183943696</v>
      </c>
      <c r="G104" s="14">
        <v>3.6748710349946201</v>
      </c>
      <c r="H104" s="14">
        <v>4.2522293600974699</v>
      </c>
      <c r="I104" s="14">
        <v>3.5679789828324502</v>
      </c>
      <c r="J104" s="14">
        <v>4.3012495751583701</v>
      </c>
    </row>
    <row r="105" spans="1:10" x14ac:dyDescent="0.2">
      <c r="A105" s="22" t="s">
        <v>91</v>
      </c>
      <c r="B105" s="14">
        <v>27.985920491231202</v>
      </c>
      <c r="C105" s="14">
        <v>31.159139571408002</v>
      </c>
      <c r="D105" s="14">
        <v>36.248478218592702</v>
      </c>
      <c r="E105" s="14">
        <v>36.469690480486797</v>
      </c>
      <c r="F105" s="14">
        <v>32.4216124660432</v>
      </c>
      <c r="G105" s="14">
        <v>28.086514338887401</v>
      </c>
      <c r="H105" s="14">
        <v>27.136954643531102</v>
      </c>
      <c r="I105" s="14">
        <v>20.724643879005502</v>
      </c>
      <c r="J105" s="14">
        <v>24.1416955923629</v>
      </c>
    </row>
    <row r="106" spans="1:10" x14ac:dyDescent="0.2">
      <c r="A106" s="22" t="s">
        <v>92</v>
      </c>
      <c r="B106" s="14">
        <v>1.16726626667394</v>
      </c>
      <c r="C106" s="14">
        <v>1.5943186315711499</v>
      </c>
      <c r="D106" s="14">
        <v>1.7917498739228299</v>
      </c>
      <c r="E106" s="14">
        <v>1.4674838196321101</v>
      </c>
      <c r="F106" s="14">
        <v>1.44333641646029</v>
      </c>
      <c r="G106" s="14">
        <v>1.46994841399785</v>
      </c>
      <c r="H106" s="14">
        <v>1.6493495699772001</v>
      </c>
      <c r="I106" s="14">
        <v>1.44237448242163</v>
      </c>
      <c r="J106" s="14">
        <v>1.3674492869000601</v>
      </c>
    </row>
    <row r="107" spans="1:10" x14ac:dyDescent="0.2">
      <c r="A107" s="21" t="s">
        <v>17</v>
      </c>
      <c r="B107" s="24">
        <v>65.537730387400003</v>
      </c>
      <c r="C107" s="24">
        <v>80.638958154730005</v>
      </c>
      <c r="D107" s="24">
        <v>87.134174638001099</v>
      </c>
      <c r="E107" s="24">
        <v>90.522011170269394</v>
      </c>
      <c r="F107" s="24">
        <v>88.070249856234298</v>
      </c>
      <c r="G107" s="24">
        <v>84.6532791989831</v>
      </c>
      <c r="H107" s="24">
        <v>84.529165461331402</v>
      </c>
      <c r="I107" s="24">
        <v>71.536713365016695</v>
      </c>
      <c r="J107" s="24">
        <v>82.817701357529103</v>
      </c>
    </row>
    <row r="108" spans="1:10" x14ac:dyDescent="0.2">
      <c r="A108" s="22" t="s">
        <v>89</v>
      </c>
      <c r="B108" s="14">
        <v>16.398667551321601</v>
      </c>
      <c r="C108" s="14">
        <v>20.614260201191801</v>
      </c>
      <c r="D108" s="14">
        <v>21.280475425668101</v>
      </c>
      <c r="E108" s="14">
        <v>25.708142469851399</v>
      </c>
      <c r="F108" s="14">
        <v>24.590175984138298</v>
      </c>
      <c r="G108" s="14">
        <v>20.710523190076799</v>
      </c>
      <c r="H108" s="14">
        <v>21.725026367043402</v>
      </c>
      <c r="I108" s="14">
        <v>19.054526057254201</v>
      </c>
      <c r="J108" s="14">
        <v>20.163661303199099</v>
      </c>
    </row>
    <row r="109" spans="1:10" x14ac:dyDescent="0.2">
      <c r="A109" s="22" t="s">
        <v>90</v>
      </c>
      <c r="B109" s="14">
        <v>9.9644681301433593</v>
      </c>
      <c r="C109" s="14">
        <v>10.740672886374</v>
      </c>
      <c r="D109" s="14">
        <v>13.562168276462</v>
      </c>
      <c r="E109" s="14">
        <v>14.0769744179524</v>
      </c>
      <c r="F109" s="14">
        <v>12.936570843829299</v>
      </c>
      <c r="G109" s="14">
        <v>11.050862183805201</v>
      </c>
      <c r="H109" s="14">
        <v>13.813302648559</v>
      </c>
      <c r="I109" s="14">
        <v>11.235338073600101</v>
      </c>
      <c r="J109" s="14">
        <v>10.790418009356801</v>
      </c>
    </row>
    <row r="110" spans="1:10" x14ac:dyDescent="0.2">
      <c r="A110" s="22" t="s">
        <v>91</v>
      </c>
      <c r="B110" s="14">
        <v>24.8542305074719</v>
      </c>
      <c r="C110" s="14">
        <v>32.1660776545056</v>
      </c>
      <c r="D110" s="14">
        <v>34.401597579318398</v>
      </c>
      <c r="E110" s="14">
        <v>33.262966578327799</v>
      </c>
      <c r="F110" s="14">
        <v>27.663947982155499</v>
      </c>
      <c r="G110" s="14">
        <v>26.5378186884254</v>
      </c>
      <c r="H110" s="14">
        <v>26.3122798585425</v>
      </c>
      <c r="I110" s="14">
        <v>21.913970206616298</v>
      </c>
      <c r="J110" s="14">
        <v>33.490076171897798</v>
      </c>
    </row>
    <row r="111" spans="1:10" x14ac:dyDescent="0.2">
      <c r="A111" s="23" t="s">
        <v>92</v>
      </c>
      <c r="B111" s="16">
        <v>14.320364198463199</v>
      </c>
      <c r="C111" s="16">
        <v>17.117947412658602</v>
      </c>
      <c r="D111" s="16">
        <v>17.8899333565526</v>
      </c>
      <c r="E111" s="16">
        <v>17.4739277041379</v>
      </c>
      <c r="F111" s="16">
        <v>22.8795550461113</v>
      </c>
      <c r="G111" s="16">
        <v>26.3540751366757</v>
      </c>
      <c r="H111" s="16">
        <v>22.678556587186499</v>
      </c>
      <c r="I111" s="16">
        <v>19.332879027546099</v>
      </c>
      <c r="J111" s="16">
        <v>18.373545873075301</v>
      </c>
    </row>
    <row r="113" spans="1:1" x14ac:dyDescent="0.2">
      <c r="A113" s="13" t="s">
        <v>22</v>
      </c>
    </row>
    <row r="114" spans="1:1" x14ac:dyDescent="0.2">
      <c r="A114" s="13" t="s">
        <v>83</v>
      </c>
    </row>
    <row r="115" spans="1:1" x14ac:dyDescent="0.2">
      <c r="A115" s="13" t="s">
        <v>84</v>
      </c>
    </row>
    <row r="116" spans="1:1" x14ac:dyDescent="0.2">
      <c r="A116" s="13" t="s">
        <v>30</v>
      </c>
    </row>
    <row r="117" spans="1:1" x14ac:dyDescent="0.2">
      <c r="A117" s="13" t="s">
        <v>26</v>
      </c>
    </row>
    <row r="118" spans="1:1" x14ac:dyDescent="0.2">
      <c r="A118" s="13"/>
    </row>
    <row r="119" spans="1:1" x14ac:dyDescent="0.2">
      <c r="A119" s="13" t="s">
        <v>143</v>
      </c>
    </row>
    <row r="120" spans="1:1" x14ac:dyDescent="0.2">
      <c r="A120" s="13" t="s">
        <v>278</v>
      </c>
    </row>
  </sheetData>
  <mergeCells count="1">
    <mergeCell ref="B6:J6"/>
  </mergeCell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J120"/>
  <sheetViews>
    <sheetView showGridLines="0" workbookViewId="0">
      <pane xSplit="1" ySplit="6" topLeftCell="B9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HYPERLINK("#'Contents'!A25", "Link to contents")</f>
        <v>Link to contents</v>
      </c>
    </row>
    <row r="3" spans="1:10" ht="15" x14ac:dyDescent="0.25">
      <c r="A3" s="2" t="s">
        <v>96</v>
      </c>
    </row>
    <row r="5" spans="1:10" x14ac:dyDescent="0.2">
      <c r="B5" s="5" t="s">
        <v>4</v>
      </c>
      <c r="C5" s="5" t="s">
        <v>5</v>
      </c>
      <c r="D5" s="5" t="s">
        <v>6</v>
      </c>
      <c r="E5" s="5" t="s">
        <v>7</v>
      </c>
      <c r="F5" s="5" t="s">
        <v>8</v>
      </c>
      <c r="G5" s="5" t="s">
        <v>9</v>
      </c>
      <c r="H5" s="5" t="s">
        <v>10</v>
      </c>
      <c r="I5" s="5" t="s">
        <v>11</v>
      </c>
      <c r="J5" s="5" t="s">
        <v>12</v>
      </c>
    </row>
    <row r="6" spans="1:10" x14ac:dyDescent="0.2">
      <c r="A6" s="6"/>
      <c r="B6" s="91" t="s">
        <v>39</v>
      </c>
      <c r="C6" s="92"/>
      <c r="D6" s="92"/>
      <c r="E6" s="92"/>
      <c r="F6" s="92"/>
      <c r="G6" s="92"/>
      <c r="H6" s="92"/>
      <c r="I6" s="92"/>
      <c r="J6" s="92"/>
    </row>
    <row r="7" spans="1:10" x14ac:dyDescent="0.2">
      <c r="A7" s="9" t="s">
        <v>14</v>
      </c>
      <c r="B7" s="18">
        <v>2.2789256198347099</v>
      </c>
      <c r="C7" s="18">
        <v>2.1527777777777799</v>
      </c>
      <c r="D7" s="18">
        <v>2.1138014527845002</v>
      </c>
      <c r="E7" s="18">
        <v>2.33220720720721</v>
      </c>
      <c r="F7" s="18">
        <v>2.2684964200477298</v>
      </c>
      <c r="G7" s="18">
        <v>2.5324519230769198</v>
      </c>
      <c r="H7" s="18">
        <v>2.6290868094701199</v>
      </c>
      <c r="I7" s="18">
        <v>2.8756983240223501</v>
      </c>
      <c r="J7" s="18">
        <v>2.6354166666666701</v>
      </c>
    </row>
    <row r="8" spans="1:10" x14ac:dyDescent="0.2">
      <c r="A8" s="22" t="s">
        <v>89</v>
      </c>
      <c r="B8" s="17">
        <v>4.4067796610169498</v>
      </c>
      <c r="C8" s="17">
        <v>3.5324675324675301</v>
      </c>
      <c r="D8" s="17">
        <v>3.34</v>
      </c>
      <c r="E8" s="17">
        <v>3.34375</v>
      </c>
      <c r="F8" s="17">
        <v>4.0508474576271203</v>
      </c>
      <c r="G8" s="17">
        <v>3.8285714285714301</v>
      </c>
      <c r="H8" s="17">
        <v>4.9464285714285703</v>
      </c>
      <c r="I8" s="17">
        <v>3.9509803921568598</v>
      </c>
      <c r="J8" s="17">
        <v>4.8320610687022896</v>
      </c>
    </row>
    <row r="9" spans="1:10" x14ac:dyDescent="0.2">
      <c r="A9" s="22" t="s">
        <v>90</v>
      </c>
      <c r="B9" s="17">
        <v>1.9</v>
      </c>
      <c r="C9" s="17">
        <v>1.46</v>
      </c>
      <c r="D9" s="17">
        <v>1.6949152542372901</v>
      </c>
      <c r="E9" s="17">
        <v>1.4920634920634901</v>
      </c>
      <c r="F9" s="17">
        <v>1.5254237288135599</v>
      </c>
      <c r="G9" s="17">
        <v>1.77215189873418</v>
      </c>
      <c r="H9" s="17">
        <v>1.5972222222222201</v>
      </c>
      <c r="I9" s="17">
        <v>1.72727272727273</v>
      </c>
      <c r="J9" s="17">
        <v>1.72727272727273</v>
      </c>
    </row>
    <row r="10" spans="1:10" x14ac:dyDescent="0.2">
      <c r="A10" s="22" t="s">
        <v>91</v>
      </c>
      <c r="B10" s="17">
        <v>1.83466666666667</v>
      </c>
      <c r="C10" s="17">
        <v>1.8640973630831601</v>
      </c>
      <c r="D10" s="17">
        <v>1.8105095541401299</v>
      </c>
      <c r="E10" s="17">
        <v>1.8943338437978601</v>
      </c>
      <c r="F10" s="17">
        <v>1.8335974643423101</v>
      </c>
      <c r="G10" s="17">
        <v>1.93</v>
      </c>
      <c r="H10" s="17">
        <v>1.90769230769231</v>
      </c>
      <c r="I10" s="17">
        <v>1.91141732283465</v>
      </c>
      <c r="J10" s="17">
        <v>1.9559014267185499</v>
      </c>
    </row>
    <row r="11" spans="1:10" x14ac:dyDescent="0.2">
      <c r="A11" s="22" t="s">
        <v>92</v>
      </c>
      <c r="B11" s="17">
        <v>4.9000000000000004</v>
      </c>
      <c r="C11" s="17">
        <v>4.6785714285714297</v>
      </c>
      <c r="D11" s="17">
        <v>4.4871794871794899</v>
      </c>
      <c r="E11" s="17">
        <v>7.0909090909090899</v>
      </c>
      <c r="F11" s="17">
        <v>5.8666666666666698</v>
      </c>
      <c r="G11" s="17">
        <v>8.4791666666666696</v>
      </c>
      <c r="H11" s="17">
        <v>7.9811320754716997</v>
      </c>
      <c r="I11" s="17">
        <v>11.568627450980401</v>
      </c>
      <c r="J11" s="17">
        <v>8.5636363636363608</v>
      </c>
    </row>
    <row r="12" spans="1:10" x14ac:dyDescent="0.2">
      <c r="A12" s="21" t="s">
        <v>15</v>
      </c>
      <c r="B12" s="25">
        <v>1.9819121447028401</v>
      </c>
      <c r="C12" s="25">
        <v>2.009765625</v>
      </c>
      <c r="D12" s="25">
        <v>2.03215926493109</v>
      </c>
      <c r="E12" s="25">
        <v>2.23439667128988</v>
      </c>
      <c r="F12" s="25">
        <v>2.14809160305344</v>
      </c>
      <c r="G12" s="25">
        <v>2.3288490284006</v>
      </c>
      <c r="H12" s="25">
        <v>2.3380480905233401</v>
      </c>
      <c r="I12" s="25">
        <v>2.5125000000000002</v>
      </c>
      <c r="J12" s="25">
        <v>2.3615477629987902</v>
      </c>
    </row>
    <row r="13" spans="1:10" x14ac:dyDescent="0.2">
      <c r="A13" s="22" t="s">
        <v>89</v>
      </c>
      <c r="B13" s="17">
        <v>2.7906976744185998</v>
      </c>
      <c r="C13" s="17">
        <v>3.12765957446809</v>
      </c>
      <c r="D13" s="17">
        <v>2.8787878787878798</v>
      </c>
      <c r="E13" s="17">
        <v>2.87096774193548</v>
      </c>
      <c r="F13" s="17">
        <v>3.4605263157894699</v>
      </c>
      <c r="G13" s="17">
        <v>3.7631578947368398</v>
      </c>
      <c r="H13" s="17">
        <v>3.5405405405405399</v>
      </c>
      <c r="I13" s="17">
        <v>3.4090909090909101</v>
      </c>
      <c r="J13" s="17">
        <v>3.8</v>
      </c>
    </row>
    <row r="14" spans="1:10" x14ac:dyDescent="0.2">
      <c r="A14" s="22" t="s">
        <v>54</v>
      </c>
      <c r="B14" s="17">
        <v>1.7833333333333301</v>
      </c>
      <c r="C14" s="17">
        <v>1.6417910447761199</v>
      </c>
      <c r="D14" s="17">
        <v>1.72413793103448</v>
      </c>
      <c r="E14" s="17">
        <v>1.8902439024390201</v>
      </c>
      <c r="F14" s="17">
        <v>1.5846153846153801</v>
      </c>
      <c r="G14" s="17">
        <v>1.8108108108108101</v>
      </c>
      <c r="H14" s="17">
        <v>1.7068965517241399</v>
      </c>
      <c r="I14" s="17">
        <v>1.83720930232558</v>
      </c>
      <c r="J14" s="17">
        <v>1.9166666666666701</v>
      </c>
    </row>
    <row r="15" spans="1:10" x14ac:dyDescent="0.2">
      <c r="A15" s="22" t="s">
        <v>90</v>
      </c>
      <c r="B15" s="17">
        <v>1.75</v>
      </c>
      <c r="C15" s="17">
        <v>1.4285714285714299</v>
      </c>
      <c r="D15" s="17">
        <v>1.7441860465116299</v>
      </c>
      <c r="E15" s="17">
        <v>1.53061224489796</v>
      </c>
      <c r="F15" s="17">
        <v>1.7073170731707299</v>
      </c>
      <c r="G15" s="17">
        <v>1.6</v>
      </c>
      <c r="H15" s="17">
        <v>1.5714285714285701</v>
      </c>
      <c r="I15" s="17">
        <v>1.5128205128205101</v>
      </c>
      <c r="J15" s="17">
        <v>1.67105263157895</v>
      </c>
    </row>
    <row r="16" spans="1:10" x14ac:dyDescent="0.2">
      <c r="A16" s="22" t="s">
        <v>91</v>
      </c>
      <c r="B16" s="17">
        <v>1.86486486486486</v>
      </c>
      <c r="C16" s="17">
        <v>1.91091954022989</v>
      </c>
      <c r="D16" s="17">
        <v>1.81566820276498</v>
      </c>
      <c r="E16" s="17">
        <v>1.9290322580645201</v>
      </c>
      <c r="F16" s="17">
        <v>1.86214442013129</v>
      </c>
      <c r="G16" s="17">
        <v>1.9264367816092001</v>
      </c>
      <c r="H16" s="17">
        <v>1.9239999999999999</v>
      </c>
      <c r="I16" s="17">
        <v>1.87792207792208</v>
      </c>
      <c r="J16" s="17">
        <v>2.0102040816326499</v>
      </c>
    </row>
    <row r="17" spans="1:10" x14ac:dyDescent="0.2">
      <c r="A17" s="22" t="s">
        <v>92</v>
      </c>
      <c r="B17" s="17">
        <v>3.2222222222222201</v>
      </c>
      <c r="C17" s="17">
        <v>3.8</v>
      </c>
      <c r="D17" s="17">
        <v>5.3913043478260896</v>
      </c>
      <c r="E17" s="17">
        <v>6.78125</v>
      </c>
      <c r="F17" s="17">
        <v>7.5</v>
      </c>
      <c r="G17" s="17">
        <v>7.31034482758621</v>
      </c>
      <c r="H17" s="17">
        <v>9.7307692307692299</v>
      </c>
      <c r="I17" s="17">
        <v>11.8888888888889</v>
      </c>
      <c r="J17" s="17">
        <v>8.71428571428571</v>
      </c>
    </row>
    <row r="18" spans="1:10" x14ac:dyDescent="0.2">
      <c r="A18" s="21" t="s">
        <v>16</v>
      </c>
      <c r="B18" s="25">
        <v>1.7254901960784299</v>
      </c>
      <c r="C18" s="25">
        <v>1.50724637681159</v>
      </c>
      <c r="D18" s="25">
        <v>1.3763440860215099</v>
      </c>
      <c r="E18" s="25">
        <v>1.4623655913978499</v>
      </c>
      <c r="F18" s="25">
        <v>1.5140186915887801</v>
      </c>
      <c r="G18" s="25">
        <v>1.7012987012987</v>
      </c>
      <c r="H18" s="25">
        <v>1.8426966292134801</v>
      </c>
      <c r="I18" s="25">
        <v>2.6081081081081101</v>
      </c>
      <c r="J18" s="25">
        <v>1.34020618556701</v>
      </c>
    </row>
    <row r="19" spans="1:10" x14ac:dyDescent="0.2">
      <c r="A19" s="22" t="s">
        <v>89</v>
      </c>
      <c r="B19" s="17" t="s">
        <v>74</v>
      </c>
      <c r="C19" s="17">
        <v>2.2222222222222201</v>
      </c>
      <c r="D19" s="17" t="s">
        <v>74</v>
      </c>
      <c r="E19" s="17">
        <v>2</v>
      </c>
      <c r="F19" s="17">
        <v>2.5555555555555598</v>
      </c>
      <c r="G19" s="17">
        <v>2.8571428571428599</v>
      </c>
      <c r="H19" s="17">
        <v>1.8</v>
      </c>
      <c r="I19" s="17">
        <v>1.4</v>
      </c>
      <c r="J19" s="17">
        <v>2</v>
      </c>
    </row>
    <row r="20" spans="1:10" x14ac:dyDescent="0.2">
      <c r="A20" s="22" t="s">
        <v>90</v>
      </c>
      <c r="B20" s="17">
        <v>1.5</v>
      </c>
      <c r="C20" s="17">
        <v>1.375</v>
      </c>
      <c r="D20" s="17">
        <v>1.125</v>
      </c>
      <c r="E20" s="17">
        <v>1.28571428571429</v>
      </c>
      <c r="F20" s="17">
        <v>1</v>
      </c>
      <c r="G20" s="17">
        <v>1</v>
      </c>
      <c r="H20" s="17">
        <v>1.3076923076923099</v>
      </c>
      <c r="I20" s="17">
        <v>1.28571428571429</v>
      </c>
      <c r="J20" s="17">
        <v>1.27272727272727</v>
      </c>
    </row>
    <row r="21" spans="1:10" x14ac:dyDescent="0.2">
      <c r="A21" s="22" t="s">
        <v>91</v>
      </c>
      <c r="B21" s="17">
        <v>1.3076923076923099</v>
      </c>
      <c r="C21" s="17">
        <v>1.3</v>
      </c>
      <c r="D21" s="17">
        <v>1.33766233766234</v>
      </c>
      <c r="E21" s="17">
        <v>1.31645569620253</v>
      </c>
      <c r="F21" s="17">
        <v>1.3975903614457801</v>
      </c>
      <c r="G21" s="17">
        <v>1.40625</v>
      </c>
      <c r="H21" s="17">
        <v>1.4328358208955201</v>
      </c>
      <c r="I21" s="17">
        <v>1.28070175438596</v>
      </c>
      <c r="J21" s="17">
        <v>1.1410256410256401</v>
      </c>
    </row>
    <row r="22" spans="1:10" x14ac:dyDescent="0.2">
      <c r="A22" s="22" t="s">
        <v>92</v>
      </c>
      <c r="B22" s="17" t="s">
        <v>74</v>
      </c>
      <c r="C22" s="17" t="s">
        <v>74</v>
      </c>
      <c r="D22" s="17">
        <v>2.3333333333333299</v>
      </c>
      <c r="E22" s="17" t="s">
        <v>74</v>
      </c>
      <c r="F22" s="17" t="s">
        <v>74</v>
      </c>
      <c r="G22" s="17" t="s">
        <v>74</v>
      </c>
      <c r="H22" s="17">
        <v>10.5</v>
      </c>
      <c r="I22" s="17">
        <v>20.8</v>
      </c>
      <c r="J22" s="17" t="s">
        <v>74</v>
      </c>
    </row>
    <row r="23" spans="1:10" x14ac:dyDescent="0.2">
      <c r="A23" s="21" t="s">
        <v>17</v>
      </c>
      <c r="B23" s="25">
        <v>5.3913043478260896</v>
      </c>
      <c r="C23" s="25">
        <v>3.91044776119403</v>
      </c>
      <c r="D23" s="25">
        <v>3.6375000000000002</v>
      </c>
      <c r="E23" s="25">
        <v>4.3783783783783798</v>
      </c>
      <c r="F23" s="25">
        <v>4.3684210526315796</v>
      </c>
      <c r="G23" s="25">
        <v>4.8604651162790704</v>
      </c>
      <c r="H23" s="25">
        <v>5.6593406593406597</v>
      </c>
      <c r="I23" s="25">
        <v>5.5975609756097597</v>
      </c>
      <c r="J23" s="25">
        <v>5.3030303030303001</v>
      </c>
    </row>
    <row r="24" spans="1:10" x14ac:dyDescent="0.2">
      <c r="A24" s="22" t="s">
        <v>89</v>
      </c>
      <c r="B24" s="17">
        <v>9.8571428571428594</v>
      </c>
      <c r="C24" s="17">
        <v>5</v>
      </c>
      <c r="D24" s="17">
        <v>4.4375</v>
      </c>
      <c r="E24" s="17">
        <v>5.0333333333333297</v>
      </c>
      <c r="F24" s="17">
        <v>5.8181818181818201</v>
      </c>
      <c r="G24" s="17">
        <v>4.3636363636363598</v>
      </c>
      <c r="H24" s="17">
        <v>8.5757575757575797</v>
      </c>
      <c r="I24" s="17">
        <v>5.5161290322580596</v>
      </c>
      <c r="J24" s="17">
        <v>6.72</v>
      </c>
    </row>
    <row r="25" spans="1:10" x14ac:dyDescent="0.2">
      <c r="A25" s="22" t="s">
        <v>90</v>
      </c>
      <c r="B25" s="17">
        <v>2.8333333333333299</v>
      </c>
      <c r="C25" s="17">
        <v>1.71428571428571</v>
      </c>
      <c r="D25" s="17">
        <v>2</v>
      </c>
      <c r="E25" s="17">
        <v>1.4285714285714299</v>
      </c>
      <c r="F25" s="17">
        <v>1.4</v>
      </c>
      <c r="G25" s="17">
        <v>2.4</v>
      </c>
      <c r="H25" s="17">
        <v>2.1</v>
      </c>
      <c r="I25" s="17">
        <v>3</v>
      </c>
      <c r="J25" s="17">
        <v>2.5</v>
      </c>
    </row>
    <row r="26" spans="1:10" x14ac:dyDescent="0.2">
      <c r="A26" s="22" t="s">
        <v>91</v>
      </c>
      <c r="B26" s="17">
        <v>2.7647058823529398</v>
      </c>
      <c r="C26" s="17">
        <v>2.8214285714285698</v>
      </c>
      <c r="D26" s="17">
        <v>3.2</v>
      </c>
      <c r="E26" s="17">
        <v>3</v>
      </c>
      <c r="F26" s="17">
        <v>3.3461538461538498</v>
      </c>
      <c r="G26" s="17">
        <v>3.5555555555555598</v>
      </c>
      <c r="H26" s="17">
        <v>3.32</v>
      </c>
      <c r="I26" s="17">
        <v>4.1739130434782599</v>
      </c>
      <c r="J26" s="17">
        <v>2.7111111111111099</v>
      </c>
    </row>
    <row r="27" spans="1:10" x14ac:dyDescent="0.2">
      <c r="A27" s="23" t="s">
        <v>92</v>
      </c>
      <c r="B27" s="19">
        <v>5.1111111111111098</v>
      </c>
      <c r="C27" s="19">
        <v>6</v>
      </c>
      <c r="D27" s="19">
        <v>3.7</v>
      </c>
      <c r="E27" s="19">
        <v>8.1999999999999993</v>
      </c>
      <c r="F27" s="19">
        <v>3.8333333333333299</v>
      </c>
      <c r="G27" s="19">
        <v>10.4705882352941</v>
      </c>
      <c r="H27" s="19">
        <v>5.5652173913043503</v>
      </c>
      <c r="I27" s="19">
        <v>8.6842105263157894</v>
      </c>
      <c r="J27" s="19">
        <v>8.48</v>
      </c>
    </row>
    <row r="28" spans="1:10" x14ac:dyDescent="0.2">
      <c r="A28" s="9" t="s">
        <v>18</v>
      </c>
      <c r="B28" s="18">
        <v>2.3944383461397698</v>
      </c>
      <c r="C28" s="18">
        <v>2.3860830527497199</v>
      </c>
      <c r="D28" s="18">
        <v>2.44093286835222</v>
      </c>
      <c r="E28" s="18">
        <v>2.69694054262074</v>
      </c>
      <c r="F28" s="18">
        <v>2.8889553429027099</v>
      </c>
      <c r="G28" s="18">
        <v>2.8905157342657302</v>
      </c>
      <c r="H28" s="18">
        <v>3.0032122063842599</v>
      </c>
      <c r="I28" s="18">
        <v>3.1165809453833</v>
      </c>
      <c r="J28" s="18">
        <v>2.9976923076923101</v>
      </c>
    </row>
    <row r="29" spans="1:10" x14ac:dyDescent="0.2">
      <c r="A29" s="22" t="s">
        <v>89</v>
      </c>
      <c r="B29" s="17">
        <v>3.8209459459459501</v>
      </c>
      <c r="C29" s="17">
        <v>3.7667493796526101</v>
      </c>
      <c r="D29" s="17">
        <v>4.0587155963302797</v>
      </c>
      <c r="E29" s="17">
        <v>4.5531587057010796</v>
      </c>
      <c r="F29" s="17">
        <v>4.4971346704871102</v>
      </c>
      <c r="G29" s="17">
        <v>4.2182741116751297</v>
      </c>
      <c r="H29" s="17">
        <v>4.4971751412429404</v>
      </c>
      <c r="I29" s="17">
        <v>4.8972125435540104</v>
      </c>
      <c r="J29" s="17">
        <v>5.2721417069243204</v>
      </c>
    </row>
    <row r="30" spans="1:10" x14ac:dyDescent="0.2">
      <c r="A30" s="22" t="s">
        <v>90</v>
      </c>
      <c r="B30" s="17">
        <v>2.036</v>
      </c>
      <c r="C30" s="17">
        <v>1.97435897435897</v>
      </c>
      <c r="D30" s="17">
        <v>1.8393782383419699</v>
      </c>
      <c r="E30" s="17">
        <v>2.1814254859611202</v>
      </c>
      <c r="F30" s="17">
        <v>2.4476987447698701</v>
      </c>
      <c r="G30" s="17">
        <v>2.1560439560439599</v>
      </c>
      <c r="H30" s="17">
        <v>2.4402277039848199</v>
      </c>
      <c r="I30" s="17">
        <v>2.1401673640167398</v>
      </c>
      <c r="J30" s="17">
        <v>2.2525597269624602</v>
      </c>
    </row>
    <row r="31" spans="1:10" x14ac:dyDescent="0.2">
      <c r="A31" s="22" t="s">
        <v>91</v>
      </c>
      <c r="B31" s="17">
        <v>1.97034516285853</v>
      </c>
      <c r="C31" s="17">
        <v>1.99591230026013</v>
      </c>
      <c r="D31" s="17">
        <v>1.99277456647399</v>
      </c>
      <c r="E31" s="17">
        <v>2.08426819723454</v>
      </c>
      <c r="F31" s="17">
        <v>2.0532036613272302</v>
      </c>
      <c r="G31" s="17">
        <v>2.03955342902711</v>
      </c>
      <c r="H31" s="17">
        <v>2.0282367077200401</v>
      </c>
      <c r="I31" s="17">
        <v>2.06345651362449</v>
      </c>
      <c r="J31" s="17">
        <v>2.1337544630596001</v>
      </c>
    </row>
    <row r="32" spans="1:10" x14ac:dyDescent="0.2">
      <c r="A32" s="22" t="s">
        <v>92</v>
      </c>
      <c r="B32" s="17">
        <v>6.5461538461538504</v>
      </c>
      <c r="C32" s="17">
        <v>6.3227848101265796</v>
      </c>
      <c r="D32" s="17">
        <v>7.0152284263959404</v>
      </c>
      <c r="E32" s="17">
        <v>8.1825396825396801</v>
      </c>
      <c r="F32" s="17">
        <v>8.7325581395348806</v>
      </c>
      <c r="G32" s="17">
        <v>8.5037974683544295</v>
      </c>
      <c r="H32" s="17">
        <v>8.9616306954436507</v>
      </c>
      <c r="I32" s="17">
        <v>9.5539772727272698</v>
      </c>
      <c r="J32" s="17">
        <v>9.1619318181818201</v>
      </c>
    </row>
    <row r="33" spans="1:10" x14ac:dyDescent="0.2">
      <c r="A33" s="21" t="s">
        <v>15</v>
      </c>
      <c r="B33" s="25">
        <v>2.1486682808716702</v>
      </c>
      <c r="C33" s="25">
        <v>2.2020610967979399</v>
      </c>
      <c r="D33" s="25">
        <v>2.2425249169435202</v>
      </c>
      <c r="E33" s="25">
        <v>2.3782671829622499</v>
      </c>
      <c r="F33" s="25">
        <v>2.5218914185639201</v>
      </c>
      <c r="G33" s="25">
        <v>2.45449531163817</v>
      </c>
      <c r="H33" s="25">
        <v>2.5272308872411098</v>
      </c>
      <c r="I33" s="25">
        <v>2.5230335318082102</v>
      </c>
      <c r="J33" s="25">
        <v>2.6074251497006</v>
      </c>
    </row>
    <row r="34" spans="1:10" x14ac:dyDescent="0.2">
      <c r="A34" s="22" t="s">
        <v>89</v>
      </c>
      <c r="B34" s="17">
        <v>3.2198952879581202</v>
      </c>
      <c r="C34" s="17">
        <v>3.4589552238805998</v>
      </c>
      <c r="D34" s="17">
        <v>3.5335120643431601</v>
      </c>
      <c r="E34" s="17">
        <v>3.7870370370370399</v>
      </c>
      <c r="F34" s="17">
        <v>3.6806722689075602</v>
      </c>
      <c r="G34" s="17">
        <v>3.6111111111111098</v>
      </c>
      <c r="H34" s="17">
        <v>3.8125</v>
      </c>
      <c r="I34" s="17">
        <v>3.9865229110512099</v>
      </c>
      <c r="J34" s="17">
        <v>4.3986013986014001</v>
      </c>
    </row>
    <row r="35" spans="1:10" x14ac:dyDescent="0.2">
      <c r="A35" s="22" t="s">
        <v>54</v>
      </c>
      <c r="B35" s="17">
        <v>1.83001808318264</v>
      </c>
      <c r="C35" s="17">
        <v>1.8444130127298399</v>
      </c>
      <c r="D35" s="17">
        <v>1.94581861012956</v>
      </c>
      <c r="E35" s="17">
        <v>1.9041916167664701</v>
      </c>
      <c r="F35" s="17">
        <v>1.8546583850931699</v>
      </c>
      <c r="G35" s="17">
        <v>1.87179487179487</v>
      </c>
      <c r="H35" s="17">
        <v>1.8197226502311199</v>
      </c>
      <c r="I35" s="17">
        <v>1.82217973231358</v>
      </c>
      <c r="J35" s="17">
        <v>1.92631578947368</v>
      </c>
    </row>
    <row r="36" spans="1:10" x14ac:dyDescent="0.2">
      <c r="A36" s="22" t="s">
        <v>90</v>
      </c>
      <c r="B36" s="17">
        <v>1.6466666666666701</v>
      </c>
      <c r="C36" s="17">
        <v>1.69109947643979</v>
      </c>
      <c r="D36" s="17">
        <v>1.7276264591439701</v>
      </c>
      <c r="E36" s="17">
        <v>1.7637540453074401</v>
      </c>
      <c r="F36" s="17">
        <v>1.7256097560975601</v>
      </c>
      <c r="G36" s="17">
        <v>1.5768025078369901</v>
      </c>
      <c r="H36" s="17">
        <v>1.73569482288828</v>
      </c>
      <c r="I36" s="17">
        <v>1.74269005847953</v>
      </c>
      <c r="J36" s="17">
        <v>1.71140939597315</v>
      </c>
    </row>
    <row r="37" spans="1:10" x14ac:dyDescent="0.2">
      <c r="A37" s="22" t="s">
        <v>91</v>
      </c>
      <c r="B37" s="17">
        <v>2.01780943900267</v>
      </c>
      <c r="C37" s="17">
        <v>2.0730563002680999</v>
      </c>
      <c r="D37" s="17">
        <v>2.00049164208456</v>
      </c>
      <c r="E37" s="17">
        <v>2.1117516629711801</v>
      </c>
      <c r="F37" s="17">
        <v>2.1320414601171702</v>
      </c>
      <c r="G37" s="17">
        <v>2.0587121212121202</v>
      </c>
      <c r="H37" s="17">
        <v>2.0600272851296002</v>
      </c>
      <c r="I37" s="17">
        <v>2.0757150869321399</v>
      </c>
      <c r="J37" s="17">
        <v>2.1195908733280899</v>
      </c>
    </row>
    <row r="38" spans="1:10" x14ac:dyDescent="0.2">
      <c r="A38" s="22" t="s">
        <v>92</v>
      </c>
      <c r="B38" s="17">
        <v>6.1875</v>
      </c>
      <c r="C38" s="17">
        <v>5.6949152542372898</v>
      </c>
      <c r="D38" s="17">
        <v>6.23232323232323</v>
      </c>
      <c r="E38" s="17">
        <v>7.2835820895522403</v>
      </c>
      <c r="F38" s="17">
        <v>9.1005917159763303</v>
      </c>
      <c r="G38" s="17">
        <v>7.4438775510204103</v>
      </c>
      <c r="H38" s="17">
        <v>7.8981481481481497</v>
      </c>
      <c r="I38" s="17">
        <v>7.68604651162791</v>
      </c>
      <c r="J38" s="17">
        <v>9.3475935828877006</v>
      </c>
    </row>
    <row r="39" spans="1:10" x14ac:dyDescent="0.2">
      <c r="A39" s="21" t="s">
        <v>16</v>
      </c>
      <c r="B39" s="25">
        <v>1.5531250000000001</v>
      </c>
      <c r="C39" s="25">
        <v>1.59644670050761</v>
      </c>
      <c r="D39" s="25">
        <v>1.4691629955947101</v>
      </c>
      <c r="E39" s="25">
        <v>1.84101382488479</v>
      </c>
      <c r="F39" s="25">
        <v>1.46965699208443</v>
      </c>
      <c r="G39" s="25">
        <v>1.8380681818181801</v>
      </c>
      <c r="H39" s="25">
        <v>1.81440443213296</v>
      </c>
      <c r="I39" s="25">
        <v>1.6165413533834601</v>
      </c>
      <c r="J39" s="25">
        <v>1.83661971830986</v>
      </c>
    </row>
    <row r="40" spans="1:10" x14ac:dyDescent="0.2">
      <c r="A40" s="22" t="s">
        <v>89</v>
      </c>
      <c r="B40" s="17">
        <v>2.375</v>
      </c>
      <c r="C40" s="17">
        <v>2.4666666666666699</v>
      </c>
      <c r="D40" s="17">
        <v>2</v>
      </c>
      <c r="E40" s="17">
        <v>3</v>
      </c>
      <c r="F40" s="17">
        <v>1.9615384615384599</v>
      </c>
      <c r="G40" s="17">
        <v>2.35</v>
      </c>
      <c r="H40" s="17">
        <v>3.4285714285714302</v>
      </c>
      <c r="I40" s="17">
        <v>1.7333333333333301</v>
      </c>
      <c r="J40" s="17">
        <v>3.25</v>
      </c>
    </row>
    <row r="41" spans="1:10" x14ac:dyDescent="0.2">
      <c r="A41" s="22" t="s">
        <v>90</v>
      </c>
      <c r="B41" s="17">
        <v>1.23684210526316</v>
      </c>
      <c r="C41" s="17">
        <v>1.4791666666666701</v>
      </c>
      <c r="D41" s="17">
        <v>1.13953488372093</v>
      </c>
      <c r="E41" s="17">
        <v>1.3265306122449001</v>
      </c>
      <c r="F41" s="17">
        <v>1.4166666666666701</v>
      </c>
      <c r="G41" s="17">
        <v>1.5405405405405399</v>
      </c>
      <c r="H41" s="17">
        <v>1.38095238095238</v>
      </c>
      <c r="I41" s="17">
        <v>1.16279069767442</v>
      </c>
      <c r="J41" s="17">
        <v>2.3396226415094299</v>
      </c>
    </row>
    <row r="42" spans="1:10" x14ac:dyDescent="0.2">
      <c r="A42" s="22" t="s">
        <v>91</v>
      </c>
      <c r="B42" s="17">
        <v>1.48837209302326</v>
      </c>
      <c r="C42" s="17">
        <v>1.4086378737541501</v>
      </c>
      <c r="D42" s="17">
        <v>1.35945945945946</v>
      </c>
      <c r="E42" s="17">
        <v>1.52272727272727</v>
      </c>
      <c r="F42" s="17">
        <v>1.38</v>
      </c>
      <c r="G42" s="17">
        <v>1.31899641577061</v>
      </c>
      <c r="H42" s="17">
        <v>1.3512544802867399</v>
      </c>
      <c r="I42" s="17">
        <v>1.3482587064676601</v>
      </c>
      <c r="J42" s="17">
        <v>1.33454545454545</v>
      </c>
    </row>
    <row r="43" spans="1:10" x14ac:dyDescent="0.2">
      <c r="A43" s="22" t="s">
        <v>92</v>
      </c>
      <c r="B43" s="17">
        <v>3.5</v>
      </c>
      <c r="C43" s="17">
        <v>4</v>
      </c>
      <c r="D43" s="17">
        <v>5.6666666666666696</v>
      </c>
      <c r="E43" s="17">
        <v>15.375</v>
      </c>
      <c r="F43" s="17">
        <v>4.8</v>
      </c>
      <c r="G43" s="17">
        <v>10.9375</v>
      </c>
      <c r="H43" s="17">
        <v>10.3333333333333</v>
      </c>
      <c r="I43" s="17">
        <v>11.8571428571429</v>
      </c>
      <c r="J43" s="17">
        <v>9.9090909090909101</v>
      </c>
    </row>
    <row r="44" spans="1:10" x14ac:dyDescent="0.2">
      <c r="A44" s="21" t="s">
        <v>17</v>
      </c>
      <c r="B44" s="25">
        <v>4.6264367816091996</v>
      </c>
      <c r="C44" s="25">
        <v>4.1766004415011002</v>
      </c>
      <c r="D44" s="25">
        <v>4.6590038314176203</v>
      </c>
      <c r="E44" s="25">
        <v>5.3724247226624398</v>
      </c>
      <c r="F44" s="25">
        <v>6.0218749999999996</v>
      </c>
      <c r="G44" s="25">
        <v>6.1538461538461497</v>
      </c>
      <c r="H44" s="25">
        <v>6.2341325811001402</v>
      </c>
      <c r="I44" s="25">
        <v>6.7795527156549502</v>
      </c>
      <c r="J44" s="25">
        <v>6.0447761194029797</v>
      </c>
    </row>
    <row r="45" spans="1:10" x14ac:dyDescent="0.2">
      <c r="A45" s="22" t="s">
        <v>89</v>
      </c>
      <c r="B45" s="17">
        <v>5.3707865168539302</v>
      </c>
      <c r="C45" s="17">
        <v>4.9238095238095196</v>
      </c>
      <c r="D45" s="17">
        <v>5.9285714285714297</v>
      </c>
      <c r="E45" s="17">
        <v>6.4791666666666696</v>
      </c>
      <c r="F45" s="17">
        <v>6.8163265306122396</v>
      </c>
      <c r="G45" s="17">
        <v>6.0573248407643296</v>
      </c>
      <c r="H45" s="17">
        <v>6.29</v>
      </c>
      <c r="I45" s="17">
        <v>6.9468085106383004</v>
      </c>
      <c r="J45" s="17">
        <v>7.5852272727272698</v>
      </c>
    </row>
    <row r="46" spans="1:10" x14ac:dyDescent="0.2">
      <c r="A46" s="22" t="s">
        <v>90</v>
      </c>
      <c r="B46" s="17">
        <v>3.4677419354838701</v>
      </c>
      <c r="C46" s="17">
        <v>3.04109589041096</v>
      </c>
      <c r="D46" s="17">
        <v>2.5232558139534902</v>
      </c>
      <c r="E46" s="17">
        <v>3.8095238095238102</v>
      </c>
      <c r="F46" s="17">
        <v>5.2549019607843102</v>
      </c>
      <c r="G46" s="17">
        <v>4.2525252525252499</v>
      </c>
      <c r="H46" s="17">
        <v>5.0084745762711904</v>
      </c>
      <c r="I46" s="17">
        <v>4.0537634408602203</v>
      </c>
      <c r="J46" s="17">
        <v>5.0116279069767398</v>
      </c>
    </row>
    <row r="47" spans="1:10" x14ac:dyDescent="0.2">
      <c r="A47" s="22" t="s">
        <v>91</v>
      </c>
      <c r="B47" s="17">
        <v>3.17886178861789</v>
      </c>
      <c r="C47" s="17">
        <v>2.8795811518324599</v>
      </c>
      <c r="D47" s="17">
        <v>3.2415458937198101</v>
      </c>
      <c r="E47" s="17">
        <v>3.49553571428571</v>
      </c>
      <c r="F47" s="17">
        <v>3.13953488372093</v>
      </c>
      <c r="G47" s="17">
        <v>3.6666666666666701</v>
      </c>
      <c r="H47" s="17">
        <v>3.28712871287129</v>
      </c>
      <c r="I47" s="17">
        <v>3.5058139534883699</v>
      </c>
      <c r="J47" s="17">
        <v>3.6062992125984299</v>
      </c>
    </row>
    <row r="48" spans="1:10" x14ac:dyDescent="0.2">
      <c r="A48" s="23" t="s">
        <v>92</v>
      </c>
      <c r="B48" s="19">
        <v>7.1081081081081097</v>
      </c>
      <c r="C48" s="19">
        <v>7.1785714285714297</v>
      </c>
      <c r="D48" s="19">
        <v>8.02247191011236</v>
      </c>
      <c r="E48" s="19">
        <v>8.7545454545454504</v>
      </c>
      <c r="F48" s="19">
        <v>8.4823529411764707</v>
      </c>
      <c r="G48" s="19">
        <v>9.4262295081967196</v>
      </c>
      <c r="H48" s="19">
        <v>10.089947089947101</v>
      </c>
      <c r="I48" s="19">
        <v>11.3179190751445</v>
      </c>
      <c r="J48" s="19">
        <v>8.8831168831168803</v>
      </c>
    </row>
    <row r="49" spans="1:10" x14ac:dyDescent="0.2">
      <c r="A49" s="9" t="s">
        <v>19</v>
      </c>
      <c r="B49" s="18">
        <v>2.29170090386196</v>
      </c>
      <c r="C49" s="18">
        <v>2.2366013071895399</v>
      </c>
      <c r="D49" s="18">
        <v>2.3626882966396301</v>
      </c>
      <c r="E49" s="18">
        <v>2.4700808625336901</v>
      </c>
      <c r="F49" s="18">
        <v>2.6494156928213699</v>
      </c>
      <c r="G49" s="18">
        <v>2.5913348946135799</v>
      </c>
      <c r="H49" s="18">
        <v>2.6897746967071101</v>
      </c>
      <c r="I49" s="18">
        <v>2.81850282485876</v>
      </c>
      <c r="J49" s="18">
        <v>2.9451038575667701</v>
      </c>
    </row>
    <row r="50" spans="1:10" x14ac:dyDescent="0.2">
      <c r="A50" s="22" t="s">
        <v>89</v>
      </c>
      <c r="B50" s="17">
        <v>3.6779661016949201</v>
      </c>
      <c r="C50" s="17">
        <v>3.5748502994011999</v>
      </c>
      <c r="D50" s="17">
        <v>3.4457142857142902</v>
      </c>
      <c r="E50" s="17">
        <v>3.3025210084033598</v>
      </c>
      <c r="F50" s="17">
        <v>3.8721461187214601</v>
      </c>
      <c r="G50" s="17">
        <v>3.5885416666666701</v>
      </c>
      <c r="H50" s="17">
        <v>4.1730769230769198</v>
      </c>
      <c r="I50" s="17">
        <v>4.5217391304347796</v>
      </c>
      <c r="J50" s="17">
        <v>5.4319248826291098</v>
      </c>
    </row>
    <row r="51" spans="1:10" x14ac:dyDescent="0.2">
      <c r="A51" s="22" t="s">
        <v>90</v>
      </c>
      <c r="B51" s="17">
        <v>1.6547619047619</v>
      </c>
      <c r="C51" s="17">
        <v>2.21649484536082</v>
      </c>
      <c r="D51" s="17">
        <v>1.8888888888888899</v>
      </c>
      <c r="E51" s="17">
        <v>1.7769230769230799</v>
      </c>
      <c r="F51" s="17">
        <v>2.3140495867768598</v>
      </c>
      <c r="G51" s="17">
        <v>2.0444444444444398</v>
      </c>
      <c r="H51" s="17">
        <v>1.9275362318840601</v>
      </c>
      <c r="I51" s="17">
        <v>1.88095238095238</v>
      </c>
      <c r="J51" s="17">
        <v>1.9723756906077301</v>
      </c>
    </row>
    <row r="52" spans="1:10" x14ac:dyDescent="0.2">
      <c r="A52" s="22" t="s">
        <v>91</v>
      </c>
      <c r="B52" s="17">
        <v>1.84607218683652</v>
      </c>
      <c r="C52" s="17">
        <v>1.7377892030848301</v>
      </c>
      <c r="D52" s="17">
        <v>1.8253606681852701</v>
      </c>
      <c r="E52" s="17">
        <v>1.89520958083832</v>
      </c>
      <c r="F52" s="17">
        <v>1.90661478599222</v>
      </c>
      <c r="G52" s="17">
        <v>1.82391482391482</v>
      </c>
      <c r="H52" s="17">
        <v>1.86462530217566</v>
      </c>
      <c r="I52" s="17">
        <v>1.84352331606218</v>
      </c>
      <c r="J52" s="17">
        <v>1.9510344827586199</v>
      </c>
    </row>
    <row r="53" spans="1:10" x14ac:dyDescent="0.2">
      <c r="A53" s="22" t="s">
        <v>92</v>
      </c>
      <c r="B53" s="17">
        <v>6.5342465753424701</v>
      </c>
      <c r="C53" s="17">
        <v>5.8787878787878798</v>
      </c>
      <c r="D53" s="17">
        <v>7.2649572649572596</v>
      </c>
      <c r="E53" s="17">
        <v>6.8410596026490103</v>
      </c>
      <c r="F53" s="17">
        <v>6.8779069767441898</v>
      </c>
      <c r="G53" s="17">
        <v>7.7125000000000004</v>
      </c>
      <c r="H53" s="17">
        <v>8.3888888888888893</v>
      </c>
      <c r="I53" s="17">
        <v>8.1063829787233992</v>
      </c>
      <c r="J53" s="17">
        <v>9.0561797752808992</v>
      </c>
    </row>
    <row r="54" spans="1:10" x14ac:dyDescent="0.2">
      <c r="A54" s="21" t="s">
        <v>15</v>
      </c>
      <c r="B54" s="25">
        <v>2.0731462925851698</v>
      </c>
      <c r="C54" s="25">
        <v>1.9806138933764099</v>
      </c>
      <c r="D54" s="25">
        <v>2.15487035739313</v>
      </c>
      <c r="E54" s="25">
        <v>2.3024771838331199</v>
      </c>
      <c r="F54" s="25">
        <v>2.2736111111111099</v>
      </c>
      <c r="G54" s="25">
        <v>2.3130874909616801</v>
      </c>
      <c r="H54" s="25">
        <v>2.33622559652928</v>
      </c>
      <c r="I54" s="25">
        <v>2.4149599287622401</v>
      </c>
      <c r="J54" s="25">
        <v>2.4181034482758599</v>
      </c>
    </row>
    <row r="55" spans="1:10" x14ac:dyDescent="0.2">
      <c r="A55" s="22" t="s">
        <v>89</v>
      </c>
      <c r="B55" s="17">
        <v>2.9066666666666698</v>
      </c>
      <c r="C55" s="17">
        <v>3.1854838709677402</v>
      </c>
      <c r="D55" s="17">
        <v>2.81034482758621</v>
      </c>
      <c r="E55" s="17">
        <v>2.6725146198830401</v>
      </c>
      <c r="F55" s="17">
        <v>3.2617449664429499</v>
      </c>
      <c r="G55" s="17">
        <v>3</v>
      </c>
      <c r="H55" s="17">
        <v>3.2448979591836702</v>
      </c>
      <c r="I55" s="17">
        <v>3.5327868852458999</v>
      </c>
      <c r="J55" s="17">
        <v>3.98507462686567</v>
      </c>
    </row>
    <row r="56" spans="1:10" x14ac:dyDescent="0.2">
      <c r="A56" s="22" t="s">
        <v>54</v>
      </c>
      <c r="B56" s="17">
        <v>1.7358490566037701</v>
      </c>
      <c r="C56" s="17">
        <v>1.5714285714285701</v>
      </c>
      <c r="D56" s="17">
        <v>1.63793103448276</v>
      </c>
      <c r="E56" s="17">
        <v>1.7083333333333299</v>
      </c>
      <c r="F56" s="17">
        <v>1.8</v>
      </c>
      <c r="G56" s="17">
        <v>1.73417721518987</v>
      </c>
      <c r="H56" s="17">
        <v>1.6304347826087</v>
      </c>
      <c r="I56" s="17">
        <v>1.4827586206896599</v>
      </c>
      <c r="J56" s="17">
        <v>1.675</v>
      </c>
    </row>
    <row r="57" spans="1:10" x14ac:dyDescent="0.2">
      <c r="A57" s="22" t="s">
        <v>90</v>
      </c>
      <c r="B57" s="17">
        <v>1.6071428571428601</v>
      </c>
      <c r="C57" s="17">
        <v>1.5471698113207499</v>
      </c>
      <c r="D57" s="17">
        <v>1.6</v>
      </c>
      <c r="E57" s="17">
        <v>1.66326530612245</v>
      </c>
      <c r="F57" s="17">
        <v>1.5180722891566301</v>
      </c>
      <c r="G57" s="17">
        <v>1.67676767676768</v>
      </c>
      <c r="H57" s="17">
        <v>1.6702127659574499</v>
      </c>
      <c r="I57" s="17">
        <v>1.68965517241379</v>
      </c>
      <c r="J57" s="17">
        <v>1.6541353383458599</v>
      </c>
    </row>
    <row r="58" spans="1:10" x14ac:dyDescent="0.2">
      <c r="A58" s="22" t="s">
        <v>91</v>
      </c>
      <c r="B58" s="17">
        <v>1.8185595567866999</v>
      </c>
      <c r="C58" s="17">
        <v>1.71132897603486</v>
      </c>
      <c r="D58" s="17">
        <v>1.81453154875717</v>
      </c>
      <c r="E58" s="17">
        <v>1.8746465598491999</v>
      </c>
      <c r="F58" s="17">
        <v>1.89224572004028</v>
      </c>
      <c r="G58" s="17">
        <v>1.8049281314168399</v>
      </c>
      <c r="H58" s="17">
        <v>1.8639667705088301</v>
      </c>
      <c r="I58" s="17">
        <v>1.8424479166666701</v>
      </c>
      <c r="J58" s="17">
        <v>1.9024807527801499</v>
      </c>
    </row>
    <row r="59" spans="1:10" x14ac:dyDescent="0.2">
      <c r="A59" s="22" t="s">
        <v>92</v>
      </c>
      <c r="B59" s="17">
        <v>6.7692307692307701</v>
      </c>
      <c r="C59" s="17">
        <v>5.0192307692307701</v>
      </c>
      <c r="D59" s="17">
        <v>7.3108108108108096</v>
      </c>
      <c r="E59" s="17">
        <v>7.0277777777777803</v>
      </c>
      <c r="F59" s="17">
        <v>5.5714285714285703</v>
      </c>
      <c r="G59" s="17">
        <v>7.5408163265306101</v>
      </c>
      <c r="H59" s="17">
        <v>7.4942528735632203</v>
      </c>
      <c r="I59" s="17">
        <v>7.1931818181818201</v>
      </c>
      <c r="J59" s="17">
        <v>7.5462962962963003</v>
      </c>
    </row>
    <row r="60" spans="1:10" x14ac:dyDescent="0.2">
      <c r="A60" s="21" t="s">
        <v>16</v>
      </c>
      <c r="B60" s="25">
        <v>1.40243902439024</v>
      </c>
      <c r="C60" s="25">
        <v>1.464</v>
      </c>
      <c r="D60" s="25">
        <v>1.7741935483871001</v>
      </c>
      <c r="E60" s="25">
        <v>1.62686567164179</v>
      </c>
      <c r="F60" s="25">
        <v>1.9624999999999999</v>
      </c>
      <c r="G60" s="25">
        <v>1.7337662337662301</v>
      </c>
      <c r="H60" s="25">
        <v>2.5099337748344399</v>
      </c>
      <c r="I60" s="25">
        <v>2.30894308943089</v>
      </c>
      <c r="J60" s="25">
        <v>2.0445859872611498</v>
      </c>
    </row>
    <row r="61" spans="1:10" x14ac:dyDescent="0.2">
      <c r="A61" s="22" t="s">
        <v>89</v>
      </c>
      <c r="B61" s="17" t="s">
        <v>74</v>
      </c>
      <c r="C61" s="17">
        <v>1.28571428571429</v>
      </c>
      <c r="D61" s="17">
        <v>2.7777777777777799</v>
      </c>
      <c r="E61" s="17">
        <v>2.8</v>
      </c>
      <c r="F61" s="17">
        <v>2.3571428571428599</v>
      </c>
      <c r="G61" s="17">
        <v>2.1666666666666701</v>
      </c>
      <c r="H61" s="17">
        <v>3</v>
      </c>
      <c r="I61" s="17">
        <v>2.6666666666666701</v>
      </c>
      <c r="J61" s="17">
        <v>2.2000000000000002</v>
      </c>
    </row>
    <row r="62" spans="1:10" x14ac:dyDescent="0.2">
      <c r="A62" s="22" t="s">
        <v>90</v>
      </c>
      <c r="B62" s="17">
        <v>1.5454545454545501</v>
      </c>
      <c r="C62" s="17">
        <v>1</v>
      </c>
      <c r="D62" s="17">
        <v>1.2666666666666699</v>
      </c>
      <c r="E62" s="17">
        <v>1.7777777777777799</v>
      </c>
      <c r="F62" s="17">
        <v>1.25</v>
      </c>
      <c r="G62" s="17">
        <v>1.1176470588235301</v>
      </c>
      <c r="H62" s="17">
        <v>1.29411764705882</v>
      </c>
      <c r="I62" s="17">
        <v>1.2105263157894699</v>
      </c>
      <c r="J62" s="17">
        <v>1.47058823529412</v>
      </c>
    </row>
    <row r="63" spans="1:10" x14ac:dyDescent="0.2">
      <c r="A63" s="22" t="s">
        <v>91</v>
      </c>
      <c r="B63" s="17">
        <v>1.2835820895522401</v>
      </c>
      <c r="C63" s="17">
        <v>1.4166666666666701</v>
      </c>
      <c r="D63" s="17">
        <v>1.37209302325581</v>
      </c>
      <c r="E63" s="17">
        <v>1.27678571428571</v>
      </c>
      <c r="F63" s="17">
        <v>1.4117647058823499</v>
      </c>
      <c r="G63" s="17">
        <v>1.2672413793103401</v>
      </c>
      <c r="H63" s="17">
        <v>1.47008547008547</v>
      </c>
      <c r="I63" s="17">
        <v>1.3928571428571399</v>
      </c>
      <c r="J63" s="17">
        <v>1.3333333333333299</v>
      </c>
    </row>
    <row r="64" spans="1:10" x14ac:dyDescent="0.2">
      <c r="A64" s="22" t="s">
        <v>92</v>
      </c>
      <c r="B64" s="17" t="s">
        <v>74</v>
      </c>
      <c r="C64" s="17">
        <v>2.7777777777777799</v>
      </c>
      <c r="D64" s="17">
        <v>4.1428571428571397</v>
      </c>
      <c r="E64" s="17">
        <v>5.625</v>
      </c>
      <c r="F64" s="17">
        <v>8.4545454545454604</v>
      </c>
      <c r="G64" s="17">
        <v>8.3333333333333304</v>
      </c>
      <c r="H64" s="17">
        <v>16.399999999999999</v>
      </c>
      <c r="I64" s="17">
        <v>10.909090909090899</v>
      </c>
      <c r="J64" s="17">
        <v>9.0769230769230802</v>
      </c>
    </row>
    <row r="65" spans="1:10" x14ac:dyDescent="0.2">
      <c r="A65" s="21" t="s">
        <v>17</v>
      </c>
      <c r="B65" s="25">
        <v>4.4160583941605802</v>
      </c>
      <c r="C65" s="25">
        <v>4.7125748502993998</v>
      </c>
      <c r="D65" s="25">
        <v>4.4742857142857098</v>
      </c>
      <c r="E65" s="25">
        <v>4.4491978609625704</v>
      </c>
      <c r="F65" s="25">
        <v>5.9543147208121798</v>
      </c>
      <c r="G65" s="25">
        <v>5.6140350877192997</v>
      </c>
      <c r="H65" s="25">
        <v>5.3096446700507602</v>
      </c>
      <c r="I65" s="25">
        <v>5.8529411764705896</v>
      </c>
      <c r="J65" s="25">
        <v>7.0829875518672196</v>
      </c>
    </row>
    <row r="66" spans="1:10" x14ac:dyDescent="0.2">
      <c r="A66" s="22" t="s">
        <v>89</v>
      </c>
      <c r="B66" s="17">
        <v>5.2195121951219496</v>
      </c>
      <c r="C66" s="17">
        <v>5.3611111111111098</v>
      </c>
      <c r="D66" s="17">
        <v>5.04</v>
      </c>
      <c r="E66" s="17">
        <v>5.0806451612903203</v>
      </c>
      <c r="F66" s="17">
        <v>5.875</v>
      </c>
      <c r="G66" s="17">
        <v>5.6170212765957404</v>
      </c>
      <c r="H66" s="17">
        <v>6.8518518518518503</v>
      </c>
      <c r="I66" s="17">
        <v>7.11320754716981</v>
      </c>
      <c r="J66" s="17">
        <v>8.7101449275362306</v>
      </c>
    </row>
    <row r="67" spans="1:10" x14ac:dyDescent="0.2">
      <c r="A67" s="22" t="s">
        <v>90</v>
      </c>
      <c r="B67" s="17">
        <v>1.8823529411764699</v>
      </c>
      <c r="C67" s="17">
        <v>3.87096774193548</v>
      </c>
      <c r="D67" s="17">
        <v>3.0370370370370399</v>
      </c>
      <c r="E67" s="17">
        <v>2.2608695652173898</v>
      </c>
      <c r="F67" s="17">
        <v>6.0909090909090899</v>
      </c>
      <c r="G67" s="17">
        <v>4.7894736842105301</v>
      </c>
      <c r="H67" s="17">
        <v>3.2222222222222201</v>
      </c>
      <c r="I67" s="17">
        <v>3.35</v>
      </c>
      <c r="J67" s="17">
        <v>3.6129032258064502</v>
      </c>
    </row>
    <row r="68" spans="1:10" x14ac:dyDescent="0.2">
      <c r="A68" s="22" t="s">
        <v>91</v>
      </c>
      <c r="B68" s="17">
        <v>3.31914893617021</v>
      </c>
      <c r="C68" s="17">
        <v>2.87096774193548</v>
      </c>
      <c r="D68" s="17">
        <v>2.8695652173913002</v>
      </c>
      <c r="E68" s="17">
        <v>3.5223880597014898</v>
      </c>
      <c r="F68" s="17">
        <v>3.25396825396825</v>
      </c>
      <c r="G68" s="17">
        <v>3.5576923076923102</v>
      </c>
      <c r="H68" s="17">
        <v>2.8550724637681202</v>
      </c>
      <c r="I68" s="17">
        <v>2.9272727272727299</v>
      </c>
      <c r="J68" s="17">
        <v>3.75</v>
      </c>
    </row>
    <row r="69" spans="1:10" x14ac:dyDescent="0.2">
      <c r="A69" s="23" t="s">
        <v>92</v>
      </c>
      <c r="B69" s="19">
        <v>6.34375</v>
      </c>
      <c r="C69" s="19">
        <v>7.7894736842105301</v>
      </c>
      <c r="D69" s="19">
        <v>8.6551724137930997</v>
      </c>
      <c r="E69" s="19">
        <v>6.54285714285714</v>
      </c>
      <c r="F69" s="19">
        <v>9.0178571428571406</v>
      </c>
      <c r="G69" s="19">
        <v>7.9245283018867898</v>
      </c>
      <c r="H69" s="19">
        <v>8.3404255319148906</v>
      </c>
      <c r="I69" s="19">
        <v>9.28571428571429</v>
      </c>
      <c r="J69" s="19">
        <v>11.912280701754399</v>
      </c>
    </row>
    <row r="70" spans="1:10" x14ac:dyDescent="0.2">
      <c r="A70" s="9" t="s">
        <v>20</v>
      </c>
      <c r="B70" s="18">
        <v>2.4563363716554001</v>
      </c>
      <c r="C70" s="18">
        <v>2.5728916626660299</v>
      </c>
      <c r="D70" s="18">
        <v>2.6279317697228102</v>
      </c>
      <c r="E70" s="18">
        <v>2.8028706277881899</v>
      </c>
      <c r="F70" s="18">
        <v>3.0244835501147702</v>
      </c>
      <c r="G70" s="18">
        <v>3.1212536132663899</v>
      </c>
      <c r="H70" s="18">
        <v>3.2158893340388501</v>
      </c>
      <c r="I70" s="18">
        <v>3.3013938890427399</v>
      </c>
      <c r="J70" s="18">
        <v>3.26116071428571</v>
      </c>
    </row>
    <row r="71" spans="1:10" x14ac:dyDescent="0.2">
      <c r="A71" s="22" t="s">
        <v>89</v>
      </c>
      <c r="B71" s="17">
        <v>4.1666666666666696</v>
      </c>
      <c r="C71" s="17">
        <v>4.0013633265167003</v>
      </c>
      <c r="D71" s="17">
        <v>4.1366153846153804</v>
      </c>
      <c r="E71" s="17">
        <v>4.3324898785425097</v>
      </c>
      <c r="F71" s="17">
        <v>4.62547840349918</v>
      </c>
      <c r="G71" s="17">
        <v>4.4455681142177301</v>
      </c>
      <c r="H71" s="17">
        <v>4.6453522794552997</v>
      </c>
      <c r="I71" s="17">
        <v>5.0166787527193604</v>
      </c>
      <c r="J71" s="17">
        <v>5.7813822284908296</v>
      </c>
    </row>
    <row r="72" spans="1:10" x14ac:dyDescent="0.2">
      <c r="A72" s="22" t="s">
        <v>90</v>
      </c>
      <c r="B72" s="17">
        <v>2.0405405405405399</v>
      </c>
      <c r="C72" s="17">
        <v>2.3559498956158702</v>
      </c>
      <c r="D72" s="17">
        <v>2.15784908933218</v>
      </c>
      <c r="E72" s="17">
        <v>2.2782678428227698</v>
      </c>
      <c r="F72" s="17">
        <v>2.43544506816359</v>
      </c>
      <c r="G72" s="17">
        <v>2.3505798394290802</v>
      </c>
      <c r="H72" s="17">
        <v>3.8013646702047001</v>
      </c>
      <c r="I72" s="17">
        <v>2.9612903225806502</v>
      </c>
      <c r="J72" s="17">
        <v>2.3598774885145501</v>
      </c>
    </row>
    <row r="73" spans="1:10" x14ac:dyDescent="0.2">
      <c r="A73" s="22" t="s">
        <v>91</v>
      </c>
      <c r="B73" s="17">
        <v>1.9662672570982</v>
      </c>
      <c r="C73" s="17">
        <v>1.99729085392284</v>
      </c>
      <c r="D73" s="17">
        <v>2.0133071358399599</v>
      </c>
      <c r="E73" s="17">
        <v>2.05585488505747</v>
      </c>
      <c r="F73" s="17">
        <v>2.0245959241040099</v>
      </c>
      <c r="G73" s="17">
        <v>2.0467670705469398</v>
      </c>
      <c r="H73" s="17">
        <v>2.0196961170512102</v>
      </c>
      <c r="I73" s="17">
        <v>2.01414027149321</v>
      </c>
      <c r="J73" s="17">
        <v>2.16166537482006</v>
      </c>
    </row>
    <row r="74" spans="1:10" x14ac:dyDescent="0.2">
      <c r="A74" s="22" t="s">
        <v>92</v>
      </c>
      <c r="B74" s="17">
        <v>6.0464000000000002</v>
      </c>
      <c r="C74" s="17">
        <v>6.62485207100592</v>
      </c>
      <c r="D74" s="17">
        <v>7.4414327202323296</v>
      </c>
      <c r="E74" s="17">
        <v>8.1732851985559591</v>
      </c>
      <c r="F74" s="17">
        <v>8.8201492537313406</v>
      </c>
      <c r="G74" s="17">
        <v>8.4923992068737597</v>
      </c>
      <c r="H74" s="17">
        <v>8.7859281437125691</v>
      </c>
      <c r="I74" s="17">
        <v>8.7810331534309896</v>
      </c>
      <c r="J74" s="17">
        <v>9.3508488278092194</v>
      </c>
    </row>
    <row r="75" spans="1:10" x14ac:dyDescent="0.2">
      <c r="A75" s="21" t="s">
        <v>15</v>
      </c>
      <c r="B75" s="25">
        <v>2.0900292881701299</v>
      </c>
      <c r="C75" s="25">
        <v>2.1182661248306802</v>
      </c>
      <c r="D75" s="25">
        <v>2.1852635140850998</v>
      </c>
      <c r="E75" s="25">
        <v>2.3274088702378002</v>
      </c>
      <c r="F75" s="25">
        <v>2.47517413823897</v>
      </c>
      <c r="G75" s="25">
        <v>2.5339276869737501</v>
      </c>
      <c r="H75" s="25">
        <v>2.4990270480638301</v>
      </c>
      <c r="I75" s="25">
        <v>2.6693926638604899</v>
      </c>
      <c r="J75" s="25">
        <v>2.6797262447926999</v>
      </c>
    </row>
    <row r="76" spans="1:10" x14ac:dyDescent="0.2">
      <c r="A76" s="22" t="s">
        <v>89</v>
      </c>
      <c r="B76" s="17">
        <v>3.1785714285714302</v>
      </c>
      <c r="C76" s="17">
        <v>3.1505250875145898</v>
      </c>
      <c r="D76" s="17">
        <v>3.1485714285714299</v>
      </c>
      <c r="E76" s="17">
        <v>3.2315541601255902</v>
      </c>
      <c r="F76" s="17">
        <v>3.5568965517241402</v>
      </c>
      <c r="G76" s="17">
        <v>3.4191449814126398</v>
      </c>
      <c r="H76" s="17">
        <v>3.6262443438914</v>
      </c>
      <c r="I76" s="17">
        <v>3.97935779816514</v>
      </c>
      <c r="J76" s="17">
        <v>4.2847301951779597</v>
      </c>
    </row>
    <row r="77" spans="1:10" x14ac:dyDescent="0.2">
      <c r="A77" s="22" t="s">
        <v>54</v>
      </c>
      <c r="B77" s="17">
        <v>1.6504329004328999</v>
      </c>
      <c r="C77" s="17">
        <v>1.7130722038697499</v>
      </c>
      <c r="D77" s="17">
        <v>1.70051566838556</v>
      </c>
      <c r="E77" s="17">
        <v>1.6982654296087101</v>
      </c>
      <c r="F77" s="17">
        <v>1.6655</v>
      </c>
      <c r="G77" s="17">
        <v>1.70742637644046</v>
      </c>
      <c r="H77" s="17">
        <v>1.6453634085213</v>
      </c>
      <c r="I77" s="17">
        <v>1.6302382908792099</v>
      </c>
      <c r="J77" s="17">
        <v>1.82995951417004</v>
      </c>
    </row>
    <row r="78" spans="1:10" x14ac:dyDescent="0.2">
      <c r="A78" s="22" t="s">
        <v>90</v>
      </c>
      <c r="B78" s="17">
        <v>1.6421471172962201</v>
      </c>
      <c r="C78" s="17">
        <v>1.59967845659164</v>
      </c>
      <c r="D78" s="17">
        <v>1.60351826792963</v>
      </c>
      <c r="E78" s="17">
        <v>1.6606914212548001</v>
      </c>
      <c r="F78" s="17">
        <v>1.6419753086419799</v>
      </c>
      <c r="G78" s="17">
        <v>1.7574578469520099</v>
      </c>
      <c r="H78" s="17">
        <v>1.7188940092165901</v>
      </c>
      <c r="I78" s="17">
        <v>1.7359550561797801</v>
      </c>
      <c r="J78" s="17">
        <v>1.6804347826087001</v>
      </c>
    </row>
    <row r="79" spans="1:10" x14ac:dyDescent="0.2">
      <c r="A79" s="22" t="s">
        <v>91</v>
      </c>
      <c r="B79" s="17">
        <v>1.9495213228894701</v>
      </c>
      <c r="C79" s="17">
        <v>1.9465743698970499</v>
      </c>
      <c r="D79" s="17">
        <v>1.99087409097391</v>
      </c>
      <c r="E79" s="17">
        <v>2.0494426979136899</v>
      </c>
      <c r="F79" s="17">
        <v>2.0234662576687099</v>
      </c>
      <c r="G79" s="17">
        <v>2.0194060074249101</v>
      </c>
      <c r="H79" s="17">
        <v>2.00366056572379</v>
      </c>
      <c r="I79" s="17">
        <v>1.9440016778523499</v>
      </c>
      <c r="J79" s="17">
        <v>2.0476190476190501</v>
      </c>
    </row>
    <row r="80" spans="1:10" x14ac:dyDescent="0.2">
      <c r="A80" s="22" t="s">
        <v>92</v>
      </c>
      <c r="B80" s="17">
        <v>5.8396946564885504</v>
      </c>
      <c r="C80" s="17">
        <v>5.5808219178082199</v>
      </c>
      <c r="D80" s="17">
        <v>6.20883534136546</v>
      </c>
      <c r="E80" s="17">
        <v>6.9549114331722999</v>
      </c>
      <c r="F80" s="17">
        <v>8.1031073446327699</v>
      </c>
      <c r="G80" s="17">
        <v>7.7789473684210497</v>
      </c>
      <c r="H80" s="17">
        <v>7.8941344778254603</v>
      </c>
      <c r="I80" s="17">
        <v>8.3605898123324405</v>
      </c>
      <c r="J80" s="17">
        <v>9.0938375350140106</v>
      </c>
    </row>
    <row r="81" spans="1:10" x14ac:dyDescent="0.2">
      <c r="A81" s="21" t="s">
        <v>16</v>
      </c>
      <c r="B81" s="25">
        <v>1.5629921259842501</v>
      </c>
      <c r="C81" s="25">
        <v>1.5854545454545499</v>
      </c>
      <c r="D81" s="25">
        <v>1.5270270270270301</v>
      </c>
      <c r="E81" s="25">
        <v>1.58016032064128</v>
      </c>
      <c r="F81" s="25">
        <v>1.67344632768362</v>
      </c>
      <c r="G81" s="25">
        <v>1.5811518324607301</v>
      </c>
      <c r="H81" s="25">
        <v>1.77733860342556</v>
      </c>
      <c r="I81" s="25">
        <v>1.90065146579805</v>
      </c>
      <c r="J81" s="25">
        <v>1.7488443759630199</v>
      </c>
    </row>
    <row r="82" spans="1:10" x14ac:dyDescent="0.2">
      <c r="A82" s="22" t="s">
        <v>89</v>
      </c>
      <c r="B82" s="17">
        <v>2.4318181818181799</v>
      </c>
      <c r="C82" s="17">
        <v>2.1</v>
      </c>
      <c r="D82" s="17">
        <v>2.3134328358209002</v>
      </c>
      <c r="E82" s="17">
        <v>1.8970588235294099</v>
      </c>
      <c r="F82" s="17">
        <v>2.7254901960784301</v>
      </c>
      <c r="G82" s="17">
        <v>1.79245283018868</v>
      </c>
      <c r="H82" s="17">
        <v>2.0816326530612201</v>
      </c>
      <c r="I82" s="17">
        <v>3.5897435897435899</v>
      </c>
      <c r="J82" s="17">
        <v>4</v>
      </c>
    </row>
    <row r="83" spans="1:10" x14ac:dyDescent="0.2">
      <c r="A83" s="22" t="s">
        <v>90</v>
      </c>
      <c r="B83" s="17">
        <v>1.2978723404255299</v>
      </c>
      <c r="C83" s="17">
        <v>1.30588235294118</v>
      </c>
      <c r="D83" s="17">
        <v>1.29885057471264</v>
      </c>
      <c r="E83" s="17">
        <v>1.21238938053097</v>
      </c>
      <c r="F83" s="17">
        <v>1.28181818181818</v>
      </c>
      <c r="G83" s="17">
        <v>1.3625</v>
      </c>
      <c r="H83" s="17">
        <v>1.3406593406593399</v>
      </c>
      <c r="I83" s="17">
        <v>1.1764705882352899</v>
      </c>
      <c r="J83" s="17">
        <v>1.36666666666667</v>
      </c>
    </row>
    <row r="84" spans="1:10" x14ac:dyDescent="0.2">
      <c r="A84" s="22" t="s">
        <v>91</v>
      </c>
      <c r="B84" s="17">
        <v>1.3651591289782199</v>
      </c>
      <c r="C84" s="17">
        <v>1.3824884792626699</v>
      </c>
      <c r="D84" s="17">
        <v>1.3419689119171001</v>
      </c>
      <c r="E84" s="17">
        <v>1.36107554417414</v>
      </c>
      <c r="F84" s="17">
        <v>1.4391304347826099</v>
      </c>
      <c r="G84" s="17">
        <v>1.28807947019868</v>
      </c>
      <c r="H84" s="17">
        <v>1.34819897084048</v>
      </c>
      <c r="I84" s="17">
        <v>1.3094736842105299</v>
      </c>
      <c r="J84" s="17">
        <v>1.3097165991902799</v>
      </c>
    </row>
    <row r="85" spans="1:10" x14ac:dyDescent="0.2">
      <c r="A85" s="22" t="s">
        <v>92</v>
      </c>
      <c r="B85" s="17">
        <v>5.4444444444444402</v>
      </c>
      <c r="C85" s="17">
        <v>5.8965517241379297</v>
      </c>
      <c r="D85" s="17">
        <v>4.5833333333333304</v>
      </c>
      <c r="E85" s="17">
        <v>6.8888888888888902</v>
      </c>
      <c r="F85" s="17">
        <v>6.1176470588235299</v>
      </c>
      <c r="G85" s="17">
        <v>8.3703703703703702</v>
      </c>
      <c r="H85" s="17">
        <v>9.4166666666666696</v>
      </c>
      <c r="I85" s="17">
        <v>10.15625</v>
      </c>
      <c r="J85" s="17">
        <v>7.8888888888888902</v>
      </c>
    </row>
    <row r="86" spans="1:10" x14ac:dyDescent="0.2">
      <c r="A86" s="21" t="s">
        <v>17</v>
      </c>
      <c r="B86" s="25">
        <v>4.69647355163728</v>
      </c>
      <c r="C86" s="25">
        <v>5.0669556840077101</v>
      </c>
      <c r="D86" s="25">
        <v>5.4557303370786503</v>
      </c>
      <c r="E86" s="25">
        <v>5.82469775474957</v>
      </c>
      <c r="F86" s="25">
        <v>6.2271142109851798</v>
      </c>
      <c r="G86" s="25">
        <v>6.2282466112811496</v>
      </c>
      <c r="H86" s="25">
        <v>7.07527372262774</v>
      </c>
      <c r="I86" s="25">
        <v>6.5131302521008401</v>
      </c>
      <c r="J86" s="25">
        <v>6.2879256965944297</v>
      </c>
    </row>
    <row r="87" spans="1:10" x14ac:dyDescent="0.2">
      <c r="A87" s="22" t="s">
        <v>89</v>
      </c>
      <c r="B87" s="17">
        <v>5.9572864321608003</v>
      </c>
      <c r="C87" s="17">
        <v>5.5345454545454498</v>
      </c>
      <c r="D87" s="17">
        <v>6.4192913385826804</v>
      </c>
      <c r="E87" s="17">
        <v>6.8059936908517296</v>
      </c>
      <c r="F87" s="17">
        <v>6.7880258899676402</v>
      </c>
      <c r="G87" s="17">
        <v>6.7010869565217401</v>
      </c>
      <c r="H87" s="17">
        <v>6.9850467289719598</v>
      </c>
      <c r="I87" s="17">
        <v>7.0683760683760699</v>
      </c>
      <c r="J87" s="17">
        <v>8.4754420432219995</v>
      </c>
    </row>
    <row r="88" spans="1:10" x14ac:dyDescent="0.2">
      <c r="A88" s="22" t="s">
        <v>90</v>
      </c>
      <c r="B88" s="17">
        <v>3.28571428571429</v>
      </c>
      <c r="C88" s="17">
        <v>4.5856573705179304</v>
      </c>
      <c r="D88" s="17">
        <v>3.6391437308868499</v>
      </c>
      <c r="E88" s="17">
        <v>3.9858356940509898</v>
      </c>
      <c r="F88" s="17">
        <v>4.78899082568807</v>
      </c>
      <c r="G88" s="17">
        <v>4.3370370370370397</v>
      </c>
      <c r="H88" s="17">
        <v>9.4444444444444393</v>
      </c>
      <c r="I88" s="17">
        <v>6.21967213114754</v>
      </c>
      <c r="J88" s="17">
        <v>4.77364864864865</v>
      </c>
    </row>
    <row r="89" spans="1:10" x14ac:dyDescent="0.2">
      <c r="A89" s="22" t="s">
        <v>91</v>
      </c>
      <c r="B89" s="17">
        <v>3.5667189952904201</v>
      </c>
      <c r="C89" s="17">
        <v>3.5606796116504902</v>
      </c>
      <c r="D89" s="17">
        <v>3.6565656565656601</v>
      </c>
      <c r="E89" s="17">
        <v>3.73462414578588</v>
      </c>
      <c r="F89" s="17">
        <v>3.5286284953395501</v>
      </c>
      <c r="G89" s="17">
        <v>3.6035182679296298</v>
      </c>
      <c r="H89" s="17">
        <v>3.5790229885057498</v>
      </c>
      <c r="I89" s="17">
        <v>3.8709150326797399</v>
      </c>
      <c r="J89" s="17">
        <v>3.7802083333333298</v>
      </c>
    </row>
    <row r="90" spans="1:10" x14ac:dyDescent="0.2">
      <c r="A90" s="23" t="s">
        <v>92</v>
      </c>
      <c r="B90" s="19">
        <v>6.2559523809523796</v>
      </c>
      <c r="C90" s="19">
        <v>7.5166297117516603</v>
      </c>
      <c r="D90" s="19">
        <v>8.8777555110220394</v>
      </c>
      <c r="E90" s="19">
        <v>9.9534368070953398</v>
      </c>
      <c r="F90" s="19">
        <v>9.8227424749163905</v>
      </c>
      <c r="G90" s="19">
        <v>9.2438016528925608</v>
      </c>
      <c r="H90" s="19">
        <v>9.7853577371048193</v>
      </c>
      <c r="I90" s="19">
        <v>9.3005780346820792</v>
      </c>
      <c r="J90" s="19">
        <v>9.8004032258064502</v>
      </c>
    </row>
    <row r="91" spans="1:10" x14ac:dyDescent="0.2">
      <c r="A91" s="9" t="s">
        <v>21</v>
      </c>
      <c r="B91" s="18">
        <v>2.4466421343146298</v>
      </c>
      <c r="C91" s="18">
        <v>2.4946461077203099</v>
      </c>
      <c r="D91" s="18">
        <v>2.5618497619467502</v>
      </c>
      <c r="E91" s="18">
        <v>2.7417665297913301</v>
      </c>
      <c r="F91" s="18">
        <v>2.9417970496200301</v>
      </c>
      <c r="G91" s="18">
        <v>3.0039479456060798</v>
      </c>
      <c r="H91" s="18">
        <v>3.0973921289710802</v>
      </c>
      <c r="I91" s="18">
        <v>3.2161470451372698</v>
      </c>
      <c r="J91" s="18">
        <v>3.1364230984862602</v>
      </c>
    </row>
    <row r="92" spans="1:10" x14ac:dyDescent="0.2">
      <c r="A92" s="22" t="s">
        <v>89</v>
      </c>
      <c r="B92" s="17">
        <v>4.1009852216748799</v>
      </c>
      <c r="C92" s="17">
        <v>3.9348127600554799</v>
      </c>
      <c r="D92" s="17">
        <v>4.09789932619897</v>
      </c>
      <c r="E92" s="17">
        <v>4.2669505404520098</v>
      </c>
      <c r="F92" s="17">
        <v>4.5110268780151603</v>
      </c>
      <c r="G92" s="17">
        <v>4.3063271604938302</v>
      </c>
      <c r="H92" s="17">
        <v>4.5839680812477299</v>
      </c>
      <c r="I92" s="17">
        <v>4.9305309734513303</v>
      </c>
      <c r="J92" s="17">
        <v>5.5613305613305597</v>
      </c>
    </row>
    <row r="93" spans="1:10" x14ac:dyDescent="0.2">
      <c r="A93" s="22" t="s">
        <v>90</v>
      </c>
      <c r="B93" s="17">
        <v>2.0516028146989802</v>
      </c>
      <c r="C93" s="17">
        <v>2.2210095497953599</v>
      </c>
      <c r="D93" s="17">
        <v>2.0902004454342999</v>
      </c>
      <c r="E93" s="17">
        <v>2.2203562340966898</v>
      </c>
      <c r="F93" s="17">
        <v>2.43553299492386</v>
      </c>
      <c r="G93" s="17">
        <v>2.2579408543263999</v>
      </c>
      <c r="H93" s="17">
        <v>3.2408551068883602</v>
      </c>
      <c r="I93" s="17">
        <v>2.6345291479820601</v>
      </c>
      <c r="J93" s="17">
        <v>2.2652134423251602</v>
      </c>
    </row>
    <row r="94" spans="1:10" x14ac:dyDescent="0.2">
      <c r="A94" s="22" t="s">
        <v>91</v>
      </c>
      <c r="B94" s="17">
        <v>1.95627743634767</v>
      </c>
      <c r="C94" s="17">
        <v>1.9707939712987701</v>
      </c>
      <c r="D94" s="17">
        <v>1.9916784702549599</v>
      </c>
      <c r="E94" s="17">
        <v>2.0464279496256701</v>
      </c>
      <c r="F94" s="17">
        <v>2.0174041487380401</v>
      </c>
      <c r="G94" s="17">
        <v>2.02573845712647</v>
      </c>
      <c r="H94" s="17">
        <v>2.00280760861936</v>
      </c>
      <c r="I94" s="17">
        <v>2.00850988387554</v>
      </c>
      <c r="J94" s="17">
        <v>2.1246155903195598</v>
      </c>
    </row>
    <row r="95" spans="1:10" x14ac:dyDescent="0.2">
      <c r="A95" s="22" t="s">
        <v>92</v>
      </c>
      <c r="B95" s="17">
        <v>6.1264864864864901</v>
      </c>
      <c r="C95" s="17">
        <v>6.3443316412859598</v>
      </c>
      <c r="D95" s="17">
        <v>7.2294159042927504</v>
      </c>
      <c r="E95" s="17">
        <v>7.9053803339517597</v>
      </c>
      <c r="F95" s="17">
        <v>8.5656460819927407</v>
      </c>
      <c r="G95" s="17">
        <v>8.4109716410971593</v>
      </c>
      <c r="H95" s="17">
        <v>8.7481070166582509</v>
      </c>
      <c r="I95" s="17">
        <v>8.9935725763256595</v>
      </c>
      <c r="J95" s="17">
        <v>9.2381729200652494</v>
      </c>
    </row>
    <row r="96" spans="1:10" x14ac:dyDescent="0.2">
      <c r="A96" s="21" t="s">
        <v>15</v>
      </c>
      <c r="B96" s="25">
        <v>2.1001885498800101</v>
      </c>
      <c r="C96" s="25">
        <v>2.1166759543048199</v>
      </c>
      <c r="D96" s="25">
        <v>2.19137390915194</v>
      </c>
      <c r="E96" s="25">
        <v>2.3346064078081898</v>
      </c>
      <c r="F96" s="25">
        <v>2.4628297362110301</v>
      </c>
      <c r="G96" s="25">
        <v>2.48694615288063</v>
      </c>
      <c r="H96" s="25">
        <v>2.4863417898643299</v>
      </c>
      <c r="I96" s="25">
        <v>2.6108433734939802</v>
      </c>
      <c r="J96" s="25">
        <v>2.62175672458938</v>
      </c>
    </row>
    <row r="97" spans="1:10" x14ac:dyDescent="0.2">
      <c r="A97" s="22" t="s">
        <v>89</v>
      </c>
      <c r="B97" s="17">
        <v>3.1659877800407301</v>
      </c>
      <c r="C97" s="17">
        <v>3.2192716236722299</v>
      </c>
      <c r="D97" s="17">
        <v>3.2324588163514298</v>
      </c>
      <c r="E97" s="17">
        <v>3.2835000000000001</v>
      </c>
      <c r="F97" s="17">
        <v>3.5701381509032899</v>
      </c>
      <c r="G97" s="17">
        <v>3.4541203974284</v>
      </c>
      <c r="H97" s="17">
        <v>3.6483817882611098</v>
      </c>
      <c r="I97" s="17">
        <v>3.9117442668519802</v>
      </c>
      <c r="J97" s="17">
        <v>4.2578740157480297</v>
      </c>
    </row>
    <row r="98" spans="1:10" x14ac:dyDescent="0.2">
      <c r="A98" s="22" t="s">
        <v>54</v>
      </c>
      <c r="B98" s="17">
        <v>1.6932330827067701</v>
      </c>
      <c r="C98" s="17">
        <v>1.735485975212</v>
      </c>
      <c r="D98" s="17">
        <v>1.7544386779568399</v>
      </c>
      <c r="E98" s="17">
        <v>1.7570817744521601</v>
      </c>
      <c r="F98" s="17">
        <v>1.72069990095741</v>
      </c>
      <c r="G98" s="17">
        <v>1.7527754056362099</v>
      </c>
      <c r="H98" s="17">
        <v>1.6904075751337999</v>
      </c>
      <c r="I98" s="17">
        <v>1.6871628910463901</v>
      </c>
      <c r="J98" s="17">
        <v>1.85363357215967</v>
      </c>
    </row>
    <row r="99" spans="1:10" x14ac:dyDescent="0.2">
      <c r="A99" s="22" t="s">
        <v>90</v>
      </c>
      <c r="B99" s="17">
        <v>1.6523994811932601</v>
      </c>
      <c r="C99" s="17">
        <v>1.61062906724512</v>
      </c>
      <c r="D99" s="17">
        <v>1.64229765013055</v>
      </c>
      <c r="E99" s="17">
        <v>1.68587213891081</v>
      </c>
      <c r="F99" s="17">
        <v>1.6617647058823499</v>
      </c>
      <c r="G99" s="17">
        <v>1.69486166007905</v>
      </c>
      <c r="H99" s="17">
        <v>1.71225071225071</v>
      </c>
      <c r="I99" s="17">
        <v>1.7264386989157601</v>
      </c>
      <c r="J99" s="17">
        <v>1.6840125391849501</v>
      </c>
    </row>
    <row r="100" spans="1:10" x14ac:dyDescent="0.2">
      <c r="A100" s="22" t="s">
        <v>91</v>
      </c>
      <c r="B100" s="17">
        <v>1.9467558917660699</v>
      </c>
      <c r="C100" s="17">
        <v>1.94201710202647</v>
      </c>
      <c r="D100" s="17">
        <v>1.96996268656716</v>
      </c>
      <c r="E100" s="17">
        <v>2.0435777716744501</v>
      </c>
      <c r="F100" s="17">
        <v>2.0321546531960402</v>
      </c>
      <c r="G100" s="17">
        <v>2.0053543307086601</v>
      </c>
      <c r="H100" s="17">
        <v>1.9995894909687999</v>
      </c>
      <c r="I100" s="17">
        <v>1.9628003099974201</v>
      </c>
      <c r="J100" s="17">
        <v>2.0474452554744502</v>
      </c>
    </row>
    <row r="101" spans="1:10" x14ac:dyDescent="0.2">
      <c r="A101" s="22" t="s">
        <v>92</v>
      </c>
      <c r="B101" s="17">
        <v>5.8687664041994703</v>
      </c>
      <c r="C101" s="17">
        <v>5.3781676413255397</v>
      </c>
      <c r="D101" s="17">
        <v>6.2899575671852901</v>
      </c>
      <c r="E101" s="17">
        <v>6.9695652173912999</v>
      </c>
      <c r="F101" s="17">
        <v>8.0009832841691306</v>
      </c>
      <c r="G101" s="17">
        <v>7.66911090742438</v>
      </c>
      <c r="H101" s="17">
        <v>7.9296046287367403</v>
      </c>
      <c r="I101" s="17">
        <v>8.2686424474187401</v>
      </c>
      <c r="J101" s="17">
        <v>8.9760765550239192</v>
      </c>
    </row>
    <row r="102" spans="1:10" x14ac:dyDescent="0.2">
      <c r="A102" s="21" t="s">
        <v>16</v>
      </c>
      <c r="B102" s="25">
        <v>1.5552884615384599</v>
      </c>
      <c r="C102" s="25">
        <v>1.5726198749131299</v>
      </c>
      <c r="D102" s="25">
        <v>1.52034001214329</v>
      </c>
      <c r="E102" s="25">
        <v>1.6476530005941801</v>
      </c>
      <c r="F102" s="25">
        <v>1.6508648302370299</v>
      </c>
      <c r="G102" s="25">
        <v>1.68262150220913</v>
      </c>
      <c r="H102" s="25">
        <v>1.8659868900218499</v>
      </c>
      <c r="I102" s="25">
        <v>1.9308755760368701</v>
      </c>
      <c r="J102" s="25">
        <v>1.78092986603625</v>
      </c>
    </row>
    <row r="103" spans="1:10" x14ac:dyDescent="0.2">
      <c r="A103" s="22" t="s">
        <v>89</v>
      </c>
      <c r="B103" s="17">
        <v>2.3181818181818201</v>
      </c>
      <c r="C103" s="17">
        <v>2.1574074074074101</v>
      </c>
      <c r="D103" s="17">
        <v>2.2410714285714302</v>
      </c>
      <c r="E103" s="17">
        <v>2.21495327102804</v>
      </c>
      <c r="F103" s="17">
        <v>2.46</v>
      </c>
      <c r="G103" s="17">
        <v>2.0434782608695699</v>
      </c>
      <c r="H103" s="17">
        <v>2.5494505494505502</v>
      </c>
      <c r="I103" s="17">
        <v>2.8970588235294099</v>
      </c>
      <c r="J103" s="17">
        <v>3.4</v>
      </c>
    </row>
    <row r="104" spans="1:10" x14ac:dyDescent="0.2">
      <c r="A104" s="22" t="s">
        <v>90</v>
      </c>
      <c r="B104" s="17">
        <v>1.30379746835443</v>
      </c>
      <c r="C104" s="17">
        <v>1.35625</v>
      </c>
      <c r="D104" s="17">
        <v>1.23870967741935</v>
      </c>
      <c r="E104" s="17">
        <v>1.2722222222222199</v>
      </c>
      <c r="F104" s="17">
        <v>1.2938144329896899</v>
      </c>
      <c r="G104" s="17">
        <v>1.3642857142857101</v>
      </c>
      <c r="H104" s="17">
        <v>1.33939393939394</v>
      </c>
      <c r="I104" s="17">
        <v>1.1773049645390099</v>
      </c>
      <c r="J104" s="17">
        <v>1.6647398843930601</v>
      </c>
    </row>
    <row r="105" spans="1:10" x14ac:dyDescent="0.2">
      <c r="A105" s="22" t="s">
        <v>91</v>
      </c>
      <c r="B105" s="17">
        <v>1.3896236012207499</v>
      </c>
      <c r="C105" s="17">
        <v>1.3886894075403999</v>
      </c>
      <c r="D105" s="17">
        <v>1.34828897338403</v>
      </c>
      <c r="E105" s="17">
        <v>1.3994038748137101</v>
      </c>
      <c r="F105" s="17">
        <v>1.4154987633965399</v>
      </c>
      <c r="G105" s="17">
        <v>1.2990654205607499</v>
      </c>
      <c r="H105" s="17">
        <v>1.3656220322887</v>
      </c>
      <c r="I105" s="17">
        <v>1.3272283272283301</v>
      </c>
      <c r="J105" s="17">
        <v>1.31513903192585</v>
      </c>
    </row>
    <row r="106" spans="1:10" x14ac:dyDescent="0.2">
      <c r="A106" s="22" t="s">
        <v>92</v>
      </c>
      <c r="B106" s="17">
        <v>5.2682926829268304</v>
      </c>
      <c r="C106" s="17">
        <v>4.6666666666666696</v>
      </c>
      <c r="D106" s="17">
        <v>4.4307692307692301</v>
      </c>
      <c r="E106" s="17">
        <v>7.9444444444444402</v>
      </c>
      <c r="F106" s="17">
        <v>6.7222222222222197</v>
      </c>
      <c r="G106" s="17">
        <v>9.21428571428571</v>
      </c>
      <c r="H106" s="17">
        <v>10.484375</v>
      </c>
      <c r="I106" s="17">
        <v>11.3157894736842</v>
      </c>
      <c r="J106" s="17">
        <v>8.3090909090909104</v>
      </c>
    </row>
    <row r="107" spans="1:10" x14ac:dyDescent="0.2">
      <c r="A107" s="21" t="s">
        <v>17</v>
      </c>
      <c r="B107" s="25">
        <v>4.6859252823631596</v>
      </c>
      <c r="C107" s="25">
        <v>4.8369753728754796</v>
      </c>
      <c r="D107" s="25">
        <v>5.1996203732995898</v>
      </c>
      <c r="E107" s="25">
        <v>5.59891924347043</v>
      </c>
      <c r="F107" s="25">
        <v>6.0992412746585698</v>
      </c>
      <c r="G107" s="25">
        <v>6.11472868217054</v>
      </c>
      <c r="H107" s="25">
        <v>6.6749999999999998</v>
      </c>
      <c r="I107" s="25">
        <v>6.5528829147506196</v>
      </c>
      <c r="J107" s="25">
        <v>6.2491744220954697</v>
      </c>
    </row>
    <row r="108" spans="1:10" x14ac:dyDescent="0.2">
      <c r="A108" s="22" t="s">
        <v>89</v>
      </c>
      <c r="B108" s="17">
        <v>5.8993055555555598</v>
      </c>
      <c r="C108" s="17">
        <v>5.4748982360922698</v>
      </c>
      <c r="D108" s="17">
        <v>6.2046632124352303</v>
      </c>
      <c r="E108" s="17">
        <v>6.5782241014799201</v>
      </c>
      <c r="F108" s="17">
        <v>6.6586956521739102</v>
      </c>
      <c r="G108" s="17">
        <v>6.4182509505703402</v>
      </c>
      <c r="H108" s="17">
        <v>6.8268090154211096</v>
      </c>
      <c r="I108" s="17">
        <v>7.0610889774236396</v>
      </c>
      <c r="J108" s="17">
        <v>8.1972872996300907</v>
      </c>
    </row>
    <row r="109" spans="1:10" x14ac:dyDescent="0.2">
      <c r="A109" s="22" t="s">
        <v>90</v>
      </c>
      <c r="B109" s="17">
        <v>3.26857142857143</v>
      </c>
      <c r="C109" s="17">
        <v>4.046875</v>
      </c>
      <c r="D109" s="17">
        <v>3.4044715447154501</v>
      </c>
      <c r="E109" s="17">
        <v>3.8571428571428599</v>
      </c>
      <c r="F109" s="17">
        <v>4.95867768595041</v>
      </c>
      <c r="G109" s="17">
        <v>4.2470308788598601</v>
      </c>
      <c r="H109" s="17">
        <v>7.8302238805970203</v>
      </c>
      <c r="I109" s="17">
        <v>5.5495495495495497</v>
      </c>
      <c r="J109" s="17">
        <v>4.6405529953917002</v>
      </c>
    </row>
    <row r="110" spans="1:10" x14ac:dyDescent="0.2">
      <c r="A110" s="22" t="s">
        <v>91</v>
      </c>
      <c r="B110" s="17">
        <v>3.4707903780068698</v>
      </c>
      <c r="C110" s="17">
        <v>3.3756521739130401</v>
      </c>
      <c r="D110" s="17">
        <v>3.5520833333333299</v>
      </c>
      <c r="E110" s="17">
        <v>3.6658496732026098</v>
      </c>
      <c r="F110" s="17">
        <v>3.4444444444444402</v>
      </c>
      <c r="G110" s="17">
        <v>3.6191889218595401</v>
      </c>
      <c r="H110" s="17">
        <v>3.4338883447600401</v>
      </c>
      <c r="I110" s="17">
        <v>3.74942263279446</v>
      </c>
      <c r="J110" s="17">
        <v>3.7134372680029699</v>
      </c>
    </row>
    <row r="111" spans="1:10" x14ac:dyDescent="0.2">
      <c r="A111" s="23" t="s">
        <v>92</v>
      </c>
      <c r="B111" s="19">
        <v>6.3916500994035799</v>
      </c>
      <c r="C111" s="19">
        <v>7.31045751633987</v>
      </c>
      <c r="D111" s="19">
        <v>8.5331278890600899</v>
      </c>
      <c r="E111" s="19">
        <v>9.2410575427682708</v>
      </c>
      <c r="F111" s="19">
        <v>9.3528037383177605</v>
      </c>
      <c r="G111" s="19">
        <v>9.1723107569721094</v>
      </c>
      <c r="H111" s="19">
        <v>9.5863636363636395</v>
      </c>
      <c r="I111" s="19">
        <v>9.8128272251308903</v>
      </c>
      <c r="J111" s="19">
        <v>9.6779431664411408</v>
      </c>
    </row>
    <row r="113" spans="1:1" x14ac:dyDescent="0.2">
      <c r="A113" s="13" t="s">
        <v>22</v>
      </c>
    </row>
    <row r="114" spans="1:1" x14ac:dyDescent="0.2">
      <c r="A114" s="13" t="s">
        <v>97</v>
      </c>
    </row>
    <row r="115" spans="1:1" x14ac:dyDescent="0.2">
      <c r="A115" s="13" t="s">
        <v>84</v>
      </c>
    </row>
    <row r="116" spans="1:1" x14ac:dyDescent="0.2">
      <c r="A116" s="13" t="s">
        <v>76</v>
      </c>
    </row>
    <row r="117" spans="1:1" x14ac:dyDescent="0.2">
      <c r="A117" s="13" t="s">
        <v>26</v>
      </c>
    </row>
    <row r="118" spans="1:1" x14ac:dyDescent="0.2">
      <c r="A118" s="13"/>
    </row>
    <row r="119" spans="1:1" x14ac:dyDescent="0.2">
      <c r="A119" s="13" t="s">
        <v>143</v>
      </c>
    </row>
    <row r="120" spans="1:1" x14ac:dyDescent="0.2">
      <c r="A120" s="13" t="s">
        <v>278</v>
      </c>
    </row>
  </sheetData>
  <mergeCells count="1">
    <mergeCell ref="B6:J6"/>
  </mergeCell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J120"/>
  <sheetViews>
    <sheetView showGridLines="0" workbookViewId="0">
      <pane xSplit="1" ySplit="6" topLeftCell="B9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HYPERLINK("#'Contents'!A26", "Link to contents")</f>
        <v>Link to contents</v>
      </c>
    </row>
    <row r="3" spans="1:10" ht="15" x14ac:dyDescent="0.25">
      <c r="A3" s="2" t="s">
        <v>99</v>
      </c>
    </row>
    <row r="5" spans="1:10" x14ac:dyDescent="0.2">
      <c r="B5" s="5" t="s">
        <v>4</v>
      </c>
      <c r="C5" s="5" t="s">
        <v>5</v>
      </c>
      <c r="D5" s="5" t="s">
        <v>6</v>
      </c>
      <c r="E5" s="5" t="s">
        <v>7</v>
      </c>
      <c r="F5" s="5" t="s">
        <v>8</v>
      </c>
      <c r="G5" s="5" t="s">
        <v>9</v>
      </c>
      <c r="H5" s="5" t="s">
        <v>10</v>
      </c>
      <c r="I5" s="5" t="s">
        <v>11</v>
      </c>
      <c r="J5" s="5" t="s">
        <v>12</v>
      </c>
    </row>
    <row r="6" spans="1:10" x14ac:dyDescent="0.2">
      <c r="A6" s="6"/>
      <c r="B6" s="91" t="s">
        <v>43</v>
      </c>
      <c r="C6" s="92"/>
      <c r="D6" s="92"/>
      <c r="E6" s="92"/>
      <c r="F6" s="92"/>
      <c r="G6" s="92"/>
      <c r="H6" s="92"/>
      <c r="I6" s="92"/>
      <c r="J6" s="92"/>
    </row>
    <row r="7" spans="1:10" x14ac:dyDescent="0.2">
      <c r="A7" s="9" t="s">
        <v>14</v>
      </c>
      <c r="B7" s="18">
        <v>2.3269707875725398</v>
      </c>
      <c r="C7" s="18">
        <v>1.83469693095044</v>
      </c>
      <c r="D7" s="18">
        <v>1.79766645029603</v>
      </c>
      <c r="E7" s="18">
        <v>2.33907035799586</v>
      </c>
      <c r="F7" s="18">
        <v>2.4489363157617099</v>
      </c>
      <c r="G7" s="18">
        <v>3.0060356048879902</v>
      </c>
      <c r="H7" s="18">
        <v>3.5676261875863302</v>
      </c>
      <c r="I7" s="18">
        <v>4.4668064264664098</v>
      </c>
      <c r="J7" s="18">
        <v>3.2659246026539699</v>
      </c>
    </row>
    <row r="8" spans="1:10" x14ac:dyDescent="0.2">
      <c r="A8" s="22" t="s">
        <v>89</v>
      </c>
      <c r="B8" s="17">
        <v>4.9568006776808904</v>
      </c>
      <c r="C8" s="17">
        <v>2.6035624156569499</v>
      </c>
      <c r="D8" s="17">
        <v>2.3284581103634201</v>
      </c>
      <c r="E8" s="17">
        <v>3.03636101097619</v>
      </c>
      <c r="F8" s="17">
        <v>3.8737500495795301</v>
      </c>
      <c r="G8" s="17">
        <v>3.0046666999888698</v>
      </c>
      <c r="H8" s="17">
        <v>6.4036015847422298</v>
      </c>
      <c r="I8" s="17">
        <v>3.22851604626613</v>
      </c>
      <c r="J8" s="17">
        <v>5.1562548599596303</v>
      </c>
    </row>
    <row r="9" spans="1:10" x14ac:dyDescent="0.2">
      <c r="A9" s="22" t="s">
        <v>90</v>
      </c>
      <c r="B9" s="17">
        <v>1.3222238320605799</v>
      </c>
      <c r="C9" s="17">
        <v>0.81340804831352898</v>
      </c>
      <c r="D9" s="17">
        <v>1.92312817447329</v>
      </c>
      <c r="E9" s="17">
        <v>0.83998878396920296</v>
      </c>
      <c r="F9" s="17">
        <v>1.0562773310626801</v>
      </c>
      <c r="G9" s="17">
        <v>2.0188176730809002</v>
      </c>
      <c r="H9" s="17">
        <v>1.01620284963775</v>
      </c>
      <c r="I9" s="17">
        <v>1.2974982402692099</v>
      </c>
      <c r="J9" s="17">
        <v>1.2106515518359899</v>
      </c>
    </row>
    <row r="10" spans="1:10" x14ac:dyDescent="0.2">
      <c r="A10" s="22" t="s">
        <v>91</v>
      </c>
      <c r="B10" s="17">
        <v>1.0966030842655301</v>
      </c>
      <c r="C10" s="17">
        <v>1.10605734584143</v>
      </c>
      <c r="D10" s="17">
        <v>1.2260142999591901</v>
      </c>
      <c r="E10" s="17">
        <v>1.4993398522922901</v>
      </c>
      <c r="F10" s="17">
        <v>1.11236037736716</v>
      </c>
      <c r="G10" s="17">
        <v>1.1564293672633501</v>
      </c>
      <c r="H10" s="17">
        <v>1.2477786354370799</v>
      </c>
      <c r="I10" s="17">
        <v>1.7079774418501401</v>
      </c>
      <c r="J10" s="17">
        <v>1.21275721519105</v>
      </c>
    </row>
    <row r="11" spans="1:10" x14ac:dyDescent="0.2">
      <c r="A11" s="22" t="s">
        <v>92</v>
      </c>
      <c r="B11" s="17">
        <v>3.4253953543106999</v>
      </c>
      <c r="C11" s="17">
        <v>4.8614398981780997</v>
      </c>
      <c r="D11" s="17">
        <v>3.7407555870002298</v>
      </c>
      <c r="E11" s="17">
        <v>4.5126085985421298</v>
      </c>
      <c r="F11" s="17">
        <v>7.1618763685419502</v>
      </c>
      <c r="G11" s="17">
        <v>8.3970348954533307</v>
      </c>
      <c r="H11" s="17">
        <v>7.7297889463618299</v>
      </c>
      <c r="I11" s="17">
        <v>11.9386010938649</v>
      </c>
      <c r="J11" s="17">
        <v>8.0831514684767392</v>
      </c>
    </row>
    <row r="12" spans="1:10" x14ac:dyDescent="0.2">
      <c r="A12" s="21" t="s">
        <v>15</v>
      </c>
      <c r="B12" s="25">
        <v>1.2662144071617301</v>
      </c>
      <c r="C12" s="25">
        <v>1.3569788965871099</v>
      </c>
      <c r="D12" s="25">
        <v>1.5900016665869099</v>
      </c>
      <c r="E12" s="25">
        <v>1.95554303432576</v>
      </c>
      <c r="F12" s="25">
        <v>2.2115332644966599</v>
      </c>
      <c r="G12" s="25">
        <v>2.43958534740911</v>
      </c>
      <c r="H12" s="25">
        <v>2.6318507007424401</v>
      </c>
      <c r="I12" s="25">
        <v>3.4959502509938498</v>
      </c>
      <c r="J12" s="25">
        <v>2.7052315066694699</v>
      </c>
    </row>
    <row r="13" spans="1:10" x14ac:dyDescent="0.2">
      <c r="A13" s="22" t="s">
        <v>89</v>
      </c>
      <c r="B13" s="17">
        <v>1.79361485931788</v>
      </c>
      <c r="C13" s="17">
        <v>1.9517775763846901</v>
      </c>
      <c r="D13" s="17">
        <v>1.8103561189416</v>
      </c>
      <c r="E13" s="17">
        <v>1.43121874525671</v>
      </c>
      <c r="F13" s="17">
        <v>2.8679413730580801</v>
      </c>
      <c r="G13" s="17">
        <v>2.45963911202508</v>
      </c>
      <c r="H13" s="17">
        <v>2.7656859695011602</v>
      </c>
      <c r="I13" s="17">
        <v>2.4049773562169099</v>
      </c>
      <c r="J13" s="17">
        <v>3.4718948794648199</v>
      </c>
    </row>
    <row r="14" spans="1:10" x14ac:dyDescent="0.2">
      <c r="A14" s="22" t="s">
        <v>54</v>
      </c>
      <c r="B14" s="17">
        <v>0.84556002235939998</v>
      </c>
      <c r="C14" s="17">
        <v>0.82941184961527104</v>
      </c>
      <c r="D14" s="17">
        <v>1.07497598861679</v>
      </c>
      <c r="E14" s="17">
        <v>0.88897357320184101</v>
      </c>
      <c r="F14" s="17">
        <v>0.72655668421990005</v>
      </c>
      <c r="G14" s="17">
        <v>0.80538726625682899</v>
      </c>
      <c r="H14" s="17">
        <v>0.72568469035281602</v>
      </c>
      <c r="I14" s="17">
        <v>0.92402413280533102</v>
      </c>
      <c r="J14" s="17">
        <v>0.96184262898763895</v>
      </c>
    </row>
    <row r="15" spans="1:10" x14ac:dyDescent="0.2">
      <c r="A15" s="22" t="s">
        <v>90</v>
      </c>
      <c r="B15" s="17">
        <v>1.0645812948447499</v>
      </c>
      <c r="C15" s="17">
        <v>0.69813677598533197</v>
      </c>
      <c r="D15" s="17">
        <v>2.1391255807635199</v>
      </c>
      <c r="E15" s="17">
        <v>0.86847665523045103</v>
      </c>
      <c r="F15" s="17">
        <v>1.20921260411526</v>
      </c>
      <c r="G15" s="17">
        <v>1.02920321572528</v>
      </c>
      <c r="H15" s="17">
        <v>1.0606601717798201</v>
      </c>
      <c r="I15" s="17">
        <v>0.64366528044657001</v>
      </c>
      <c r="J15" s="17">
        <v>1.1931823877875101</v>
      </c>
    </row>
    <row r="16" spans="1:10" x14ac:dyDescent="0.2">
      <c r="A16" s="22" t="s">
        <v>91</v>
      </c>
      <c r="B16" s="17">
        <v>1.14842370950422</v>
      </c>
      <c r="C16" s="17">
        <v>1.1083108961383199</v>
      </c>
      <c r="D16" s="17">
        <v>0.99798116795674097</v>
      </c>
      <c r="E16" s="17">
        <v>1.4478417830338199</v>
      </c>
      <c r="F16" s="17">
        <v>1.07229371556044</v>
      </c>
      <c r="G16" s="17">
        <v>1.0772532670681401</v>
      </c>
      <c r="H16" s="17">
        <v>1.17344704009675</v>
      </c>
      <c r="I16" s="17">
        <v>1.16956003308752</v>
      </c>
      <c r="J16" s="17">
        <v>1.23956549478463</v>
      </c>
    </row>
    <row r="17" spans="1:10" x14ac:dyDescent="0.2">
      <c r="A17" s="22" t="s">
        <v>92</v>
      </c>
      <c r="B17" s="17">
        <v>2.1081851067789201</v>
      </c>
      <c r="C17" s="17">
        <v>3.23375058672478</v>
      </c>
      <c r="D17" s="17">
        <v>4.12022870542161</v>
      </c>
      <c r="E17" s="17">
        <v>4.8041270899898301</v>
      </c>
      <c r="F17" s="17">
        <v>9.34523051258412</v>
      </c>
      <c r="G17" s="17">
        <v>8.2769190622212605</v>
      </c>
      <c r="H17" s="17">
        <v>8.7065845992912401</v>
      </c>
      <c r="I17" s="17">
        <v>11.16082893714</v>
      </c>
      <c r="J17" s="17">
        <v>9.9697956547175703</v>
      </c>
    </row>
    <row r="18" spans="1:10" x14ac:dyDescent="0.2">
      <c r="A18" s="21" t="s">
        <v>16</v>
      </c>
      <c r="B18" s="25">
        <v>1.7213765581365299</v>
      </c>
      <c r="C18" s="25">
        <v>1.0235921235846901</v>
      </c>
      <c r="D18" s="25">
        <v>0.76658840586798604</v>
      </c>
      <c r="E18" s="25">
        <v>1.2296972036709799</v>
      </c>
      <c r="F18" s="25">
        <v>1.12324629667347</v>
      </c>
      <c r="G18" s="25">
        <v>1.70960856603997</v>
      </c>
      <c r="H18" s="25">
        <v>2.94610249622853</v>
      </c>
      <c r="I18" s="25">
        <v>7.5739596556137601</v>
      </c>
      <c r="J18" s="25">
        <v>1.1556718954708001</v>
      </c>
    </row>
    <row r="19" spans="1:10" x14ac:dyDescent="0.2">
      <c r="A19" s="22" t="s">
        <v>89</v>
      </c>
      <c r="B19" s="17" t="s">
        <v>74</v>
      </c>
      <c r="C19" s="17">
        <v>1.64147630029935</v>
      </c>
      <c r="D19" s="17" t="s">
        <v>74</v>
      </c>
      <c r="E19" s="17">
        <v>1.2247448713915901</v>
      </c>
      <c r="F19" s="17">
        <v>2.4037008503093298</v>
      </c>
      <c r="G19" s="17">
        <v>2.0354009783964302</v>
      </c>
      <c r="H19" s="17">
        <v>1.0954451150103299</v>
      </c>
      <c r="I19" s="17">
        <v>0.54772255750516596</v>
      </c>
      <c r="J19" s="17">
        <v>1.5491933384829699</v>
      </c>
    </row>
    <row r="20" spans="1:10" x14ac:dyDescent="0.2">
      <c r="A20" s="22" t="s">
        <v>90</v>
      </c>
      <c r="B20" s="17">
        <v>1.0690449676497</v>
      </c>
      <c r="C20" s="17">
        <v>0.51754916950676599</v>
      </c>
      <c r="D20" s="17">
        <v>0.35355339059327401</v>
      </c>
      <c r="E20" s="17">
        <v>0.75592894601845395</v>
      </c>
      <c r="F20" s="17">
        <v>0</v>
      </c>
      <c r="G20" s="17">
        <v>0</v>
      </c>
      <c r="H20" s="17">
        <v>0.75106761619881102</v>
      </c>
      <c r="I20" s="17">
        <v>0.75592894601845395</v>
      </c>
      <c r="J20" s="17">
        <v>0.64666979068286301</v>
      </c>
    </row>
    <row r="21" spans="1:10" x14ac:dyDescent="0.2">
      <c r="A21" s="22" t="s">
        <v>91</v>
      </c>
      <c r="B21" s="17">
        <v>0.65509525839441896</v>
      </c>
      <c r="C21" s="17">
        <v>0.64681322415267295</v>
      </c>
      <c r="D21" s="17">
        <v>0.64093660106846795</v>
      </c>
      <c r="E21" s="17">
        <v>0.67071152034599002</v>
      </c>
      <c r="F21" s="17">
        <v>0.73151628420172998</v>
      </c>
      <c r="G21" s="17">
        <v>0.86774200686390102</v>
      </c>
      <c r="H21" s="17">
        <v>0.85677125756431105</v>
      </c>
      <c r="I21" s="17">
        <v>0.59022955476517402</v>
      </c>
      <c r="J21" s="17">
        <v>0.38559648427423299</v>
      </c>
    </row>
    <row r="22" spans="1:10" x14ac:dyDescent="0.2">
      <c r="A22" s="22" t="s">
        <v>92</v>
      </c>
      <c r="B22" s="17" t="s">
        <v>74</v>
      </c>
      <c r="C22" s="17" t="s">
        <v>74</v>
      </c>
      <c r="D22" s="17">
        <v>1.75119007154183</v>
      </c>
      <c r="E22" s="17" t="s">
        <v>74</v>
      </c>
      <c r="F22" s="17" t="s">
        <v>74</v>
      </c>
      <c r="G22" s="17" t="s">
        <v>74</v>
      </c>
      <c r="H22" s="17">
        <v>11.387127235025799</v>
      </c>
      <c r="I22" s="17">
        <v>24.4376758305695</v>
      </c>
      <c r="J22" s="17" t="s">
        <v>74</v>
      </c>
    </row>
    <row r="23" spans="1:10" x14ac:dyDescent="0.2">
      <c r="A23" s="21" t="s">
        <v>17</v>
      </c>
      <c r="B23" s="25">
        <v>5.4832199010336797</v>
      </c>
      <c r="C23" s="25">
        <v>3.7324593536668602</v>
      </c>
      <c r="D23" s="25">
        <v>3.02832096187</v>
      </c>
      <c r="E23" s="25">
        <v>4.6425745771267497</v>
      </c>
      <c r="F23" s="25">
        <v>4.1371233331488</v>
      </c>
      <c r="G23" s="25">
        <v>5.7027605094533396</v>
      </c>
      <c r="H23" s="25">
        <v>7.20527550590504</v>
      </c>
      <c r="I23" s="25">
        <v>5.6215189636964702</v>
      </c>
      <c r="J23" s="25">
        <v>5.4701680814001801</v>
      </c>
    </row>
    <row r="24" spans="1:10" x14ac:dyDescent="0.2">
      <c r="A24" s="22" t="s">
        <v>89</v>
      </c>
      <c r="B24" s="17">
        <v>7.5023805745719301</v>
      </c>
      <c r="C24" s="17">
        <v>3.53553390593274</v>
      </c>
      <c r="D24" s="17">
        <v>2.91754978949692</v>
      </c>
      <c r="E24" s="17">
        <v>5.4487159723302199</v>
      </c>
      <c r="F24" s="17">
        <v>5.4282510158345696</v>
      </c>
      <c r="G24" s="17">
        <v>4.6141134890727704</v>
      </c>
      <c r="H24" s="17">
        <v>10.2439930661532</v>
      </c>
      <c r="I24" s="17">
        <v>4.27294564862801</v>
      </c>
      <c r="J24" s="17">
        <v>6.7704037801994303</v>
      </c>
    </row>
    <row r="25" spans="1:10" x14ac:dyDescent="0.2">
      <c r="A25" s="22" t="s">
        <v>90</v>
      </c>
      <c r="B25" s="17">
        <v>1.9407902170679501</v>
      </c>
      <c r="C25" s="17">
        <v>1.49602648308619</v>
      </c>
      <c r="D25" s="17">
        <v>1.6035674514745499</v>
      </c>
      <c r="E25" s="17">
        <v>0.78679579246944298</v>
      </c>
      <c r="F25" s="17">
        <v>0.54772255750516596</v>
      </c>
      <c r="G25" s="17">
        <v>3.6186650635428101</v>
      </c>
      <c r="H25" s="17">
        <v>0.99442892601175303</v>
      </c>
      <c r="I25" s="17">
        <v>2.59807621135332</v>
      </c>
      <c r="J25" s="17">
        <v>1.4459976109624399</v>
      </c>
    </row>
    <row r="26" spans="1:10" x14ac:dyDescent="0.2">
      <c r="A26" s="22" t="s">
        <v>91</v>
      </c>
      <c r="B26" s="17">
        <v>1.2514697241996</v>
      </c>
      <c r="C26" s="17">
        <v>1.5408889072021501</v>
      </c>
      <c r="D26" s="17">
        <v>3.2419661977858798</v>
      </c>
      <c r="E26" s="17">
        <v>3.58415315606823</v>
      </c>
      <c r="F26" s="17">
        <v>1.9787330834108501</v>
      </c>
      <c r="G26" s="17">
        <v>2.08166599946613</v>
      </c>
      <c r="H26" s="17">
        <v>2.7190684679377499</v>
      </c>
      <c r="I26" s="17">
        <v>5.8671053255575503</v>
      </c>
      <c r="J26" s="17">
        <v>1.39189573509431</v>
      </c>
    </row>
    <row r="27" spans="1:10" x14ac:dyDescent="0.2">
      <c r="A27" s="23" t="s">
        <v>92</v>
      </c>
      <c r="B27" s="19">
        <v>4.1965594373380597</v>
      </c>
      <c r="C27" s="19">
        <v>6.7230945255886398</v>
      </c>
      <c r="D27" s="19">
        <v>3.1640339933558099</v>
      </c>
      <c r="E27" s="19">
        <v>3.39280283999986</v>
      </c>
      <c r="F27" s="19">
        <v>2.97972949758663</v>
      </c>
      <c r="G27" s="19">
        <v>8.8325933837323802</v>
      </c>
      <c r="H27" s="19">
        <v>5.1506935716245703</v>
      </c>
      <c r="I27" s="19">
        <v>7.1184629394190901</v>
      </c>
      <c r="J27" s="19">
        <v>5.8318093247293303</v>
      </c>
    </row>
    <row r="28" spans="1:10" x14ac:dyDescent="0.2">
      <c r="A28" s="9" t="s">
        <v>18</v>
      </c>
      <c r="B28" s="18">
        <v>2.9200420346648901</v>
      </c>
      <c r="C28" s="18">
        <v>2.32152732392918</v>
      </c>
      <c r="D28" s="18">
        <v>2.6238244040807399</v>
      </c>
      <c r="E28" s="18">
        <v>3.5528475106477702</v>
      </c>
      <c r="F28" s="18">
        <v>4.6436128396524996</v>
      </c>
      <c r="G28" s="18">
        <v>3.7451067786032999</v>
      </c>
      <c r="H28" s="18">
        <v>3.96986511572974</v>
      </c>
      <c r="I28" s="18">
        <v>4.24559914147145</v>
      </c>
      <c r="J28" s="18">
        <v>4.1305855900038901</v>
      </c>
    </row>
    <row r="29" spans="1:10" x14ac:dyDescent="0.2">
      <c r="A29" s="22" t="s">
        <v>89</v>
      </c>
      <c r="B29" s="17">
        <v>3.20883850105951</v>
      </c>
      <c r="C29" s="17">
        <v>2.9287027172773001</v>
      </c>
      <c r="D29" s="17">
        <v>3.85207189783605</v>
      </c>
      <c r="E29" s="17">
        <v>5.9869219642439404</v>
      </c>
      <c r="F29" s="17">
        <v>4.44615389533858</v>
      </c>
      <c r="G29" s="17">
        <v>3.7984927072154999</v>
      </c>
      <c r="H29" s="17">
        <v>3.98316726098352</v>
      </c>
      <c r="I29" s="17">
        <v>4.8730722756042697</v>
      </c>
      <c r="J29" s="17">
        <v>5.9691421617874596</v>
      </c>
    </row>
    <row r="30" spans="1:10" x14ac:dyDescent="0.2">
      <c r="A30" s="22" t="s">
        <v>90</v>
      </c>
      <c r="B30" s="17">
        <v>4.5401714314005801</v>
      </c>
      <c r="C30" s="17">
        <v>1.63344749323839</v>
      </c>
      <c r="D30" s="17">
        <v>1.5659041210445901</v>
      </c>
      <c r="E30" s="17">
        <v>2.4674330121037098</v>
      </c>
      <c r="F30" s="17">
        <v>5.5104612667513999</v>
      </c>
      <c r="G30" s="17">
        <v>2.98008103810254</v>
      </c>
      <c r="H30" s="17">
        <v>3.5859535783279499</v>
      </c>
      <c r="I30" s="17">
        <v>2.1832259259244502</v>
      </c>
      <c r="J30" s="17">
        <v>3.7912677807450499</v>
      </c>
    </row>
    <row r="31" spans="1:10" x14ac:dyDescent="0.2">
      <c r="A31" s="22" t="s">
        <v>91</v>
      </c>
      <c r="B31" s="17">
        <v>1.2766975909671401</v>
      </c>
      <c r="C31" s="17">
        <v>1.25205482190847</v>
      </c>
      <c r="D31" s="17">
        <v>1.2400304209869499</v>
      </c>
      <c r="E31" s="17">
        <v>1.4615622604609999</v>
      </c>
      <c r="F31" s="17">
        <v>1.36123567097302</v>
      </c>
      <c r="G31" s="17">
        <v>1.3047328522830299</v>
      </c>
      <c r="H31" s="17">
        <v>1.32507095118842</v>
      </c>
      <c r="I31" s="17">
        <v>1.36301465846113</v>
      </c>
      <c r="J31" s="17">
        <v>1.52361102089469</v>
      </c>
    </row>
    <row r="32" spans="1:10" x14ac:dyDescent="0.2">
      <c r="A32" s="22" t="s">
        <v>92</v>
      </c>
      <c r="B32" s="17">
        <v>8.1308213859521192</v>
      </c>
      <c r="C32" s="17">
        <v>6.6908712288111003</v>
      </c>
      <c r="D32" s="17">
        <v>7.4439930291452701</v>
      </c>
      <c r="E32" s="17">
        <v>8.92233045651815</v>
      </c>
      <c r="F32" s="17">
        <v>12.9265017340794</v>
      </c>
      <c r="G32" s="17">
        <v>8.7672591645490403</v>
      </c>
      <c r="H32" s="17">
        <v>9.1650708812052901</v>
      </c>
      <c r="I32" s="17">
        <v>9.6799164178742707</v>
      </c>
      <c r="J32" s="17">
        <v>9.2640545242866708</v>
      </c>
    </row>
    <row r="33" spans="1:10" x14ac:dyDescent="0.2">
      <c r="A33" s="21" t="s">
        <v>15</v>
      </c>
      <c r="B33" s="25">
        <v>1.9533511799607499</v>
      </c>
      <c r="C33" s="25">
        <v>1.81914912965165</v>
      </c>
      <c r="D33" s="25">
        <v>2.0121170035535498</v>
      </c>
      <c r="E33" s="25">
        <v>2.4198489499259099</v>
      </c>
      <c r="F33" s="25">
        <v>3.9577768535936602</v>
      </c>
      <c r="G33" s="25">
        <v>2.5562360112515798</v>
      </c>
      <c r="H33" s="25">
        <v>2.7257815186837999</v>
      </c>
      <c r="I33" s="25">
        <v>2.7440478209577299</v>
      </c>
      <c r="J33" s="25">
        <v>3.24954642149673</v>
      </c>
    </row>
    <row r="34" spans="1:10" x14ac:dyDescent="0.2">
      <c r="A34" s="22" t="s">
        <v>89</v>
      </c>
      <c r="B34" s="17">
        <v>2.11357068526446</v>
      </c>
      <c r="C34" s="17">
        <v>2.70977458566274</v>
      </c>
      <c r="D34" s="17">
        <v>3.0057432029597901</v>
      </c>
      <c r="E34" s="17">
        <v>3.3746727631706599</v>
      </c>
      <c r="F34" s="17">
        <v>2.7862301204217101</v>
      </c>
      <c r="G34" s="17">
        <v>2.8431085232174098</v>
      </c>
      <c r="H34" s="17">
        <v>3.0021304196132799</v>
      </c>
      <c r="I34" s="17">
        <v>3.4939842565879502</v>
      </c>
      <c r="J34" s="17">
        <v>4.7416525671311298</v>
      </c>
    </row>
    <row r="35" spans="1:10" x14ac:dyDescent="0.2">
      <c r="A35" s="22" t="s">
        <v>54</v>
      </c>
      <c r="B35" s="17">
        <v>0.98725730811477397</v>
      </c>
      <c r="C35" s="17">
        <v>0.95869764661273504</v>
      </c>
      <c r="D35" s="17">
        <v>1.1743663767624799</v>
      </c>
      <c r="E35" s="17">
        <v>1.0768671006475801</v>
      </c>
      <c r="F35" s="17">
        <v>1.0366391297808999</v>
      </c>
      <c r="G35" s="17">
        <v>0.99259640795403103</v>
      </c>
      <c r="H35" s="17">
        <v>0.97333868440709603</v>
      </c>
      <c r="I35" s="17">
        <v>0.990822556910126</v>
      </c>
      <c r="J35" s="17">
        <v>1.02422782707451</v>
      </c>
    </row>
    <row r="36" spans="1:10" x14ac:dyDescent="0.2">
      <c r="A36" s="22" t="s">
        <v>90</v>
      </c>
      <c r="B36" s="17">
        <v>1.2539155675560001</v>
      </c>
      <c r="C36" s="17">
        <v>1.1068563095778801</v>
      </c>
      <c r="D36" s="17">
        <v>1.0769855430423301</v>
      </c>
      <c r="E36" s="17">
        <v>1.2864857564884</v>
      </c>
      <c r="F36" s="17">
        <v>1.0741683050387301</v>
      </c>
      <c r="G36" s="17">
        <v>0.89700469165385999</v>
      </c>
      <c r="H36" s="17">
        <v>1.2406617283122801</v>
      </c>
      <c r="I36" s="17">
        <v>1.29215626596709</v>
      </c>
      <c r="J36" s="17">
        <v>1.1538314144258699</v>
      </c>
    </row>
    <row r="37" spans="1:10" x14ac:dyDescent="0.2">
      <c r="A37" s="22" t="s">
        <v>91</v>
      </c>
      <c r="B37" s="17">
        <v>1.2776858436913601</v>
      </c>
      <c r="C37" s="17">
        <v>1.3090606354677301</v>
      </c>
      <c r="D37" s="17">
        <v>1.18835957490609</v>
      </c>
      <c r="E37" s="17">
        <v>1.4522629560115501</v>
      </c>
      <c r="F37" s="17">
        <v>1.4313745548963499</v>
      </c>
      <c r="G37" s="17">
        <v>1.2321140449980399</v>
      </c>
      <c r="H37" s="17">
        <v>1.31832406607944</v>
      </c>
      <c r="I37" s="17">
        <v>1.2876819634883601</v>
      </c>
      <c r="J37" s="17">
        <v>1.44853253573645</v>
      </c>
    </row>
    <row r="38" spans="1:10" x14ac:dyDescent="0.2">
      <c r="A38" s="22" t="s">
        <v>92</v>
      </c>
      <c r="B38" s="17">
        <v>8.3885845685568299</v>
      </c>
      <c r="C38" s="17">
        <v>6.2732443272397802</v>
      </c>
      <c r="D38" s="17">
        <v>6.7473778471953203</v>
      </c>
      <c r="E38" s="17">
        <v>7.8869950444739398</v>
      </c>
      <c r="F38" s="17">
        <v>16.231819489308702</v>
      </c>
      <c r="G38" s="17">
        <v>7.1984266988541004</v>
      </c>
      <c r="H38" s="17">
        <v>7.3698819085106004</v>
      </c>
      <c r="I38" s="17">
        <v>7.36081235649515</v>
      </c>
      <c r="J38" s="17">
        <v>9.5124158869332494</v>
      </c>
    </row>
    <row r="39" spans="1:10" x14ac:dyDescent="0.2">
      <c r="A39" s="21" t="s">
        <v>16</v>
      </c>
      <c r="B39" s="25">
        <v>1.2999841752111301</v>
      </c>
      <c r="C39" s="25">
        <v>1.41316513118306</v>
      </c>
      <c r="D39" s="25">
        <v>1.4716363839831399</v>
      </c>
      <c r="E39" s="25">
        <v>3.1586349091681698</v>
      </c>
      <c r="F39" s="25">
        <v>1.0240507998944599</v>
      </c>
      <c r="G39" s="25">
        <v>3.1890883613557302</v>
      </c>
      <c r="H39" s="25">
        <v>2.7113778257111401</v>
      </c>
      <c r="I39" s="25">
        <v>2.1708942753821998</v>
      </c>
      <c r="J39" s="25">
        <v>3.4455096232657501</v>
      </c>
    </row>
    <row r="40" spans="1:10" x14ac:dyDescent="0.2">
      <c r="A40" s="22" t="s">
        <v>89</v>
      </c>
      <c r="B40" s="17">
        <v>1.9958289839896901</v>
      </c>
      <c r="C40" s="17">
        <v>2.1613107985239202</v>
      </c>
      <c r="D40" s="17">
        <v>1.6655910507645899</v>
      </c>
      <c r="E40" s="17">
        <v>3.1885210782848299</v>
      </c>
      <c r="F40" s="17">
        <v>1.0763185116226199</v>
      </c>
      <c r="G40" s="17">
        <v>2.3457688673327102</v>
      </c>
      <c r="H40" s="17">
        <v>4.4591028115079299</v>
      </c>
      <c r="I40" s="17">
        <v>1.03279555898864</v>
      </c>
      <c r="J40" s="17">
        <v>2.4083189157584601</v>
      </c>
    </row>
    <row r="41" spans="1:10" x14ac:dyDescent="0.2">
      <c r="A41" s="22" t="s">
        <v>90</v>
      </c>
      <c r="B41" s="17">
        <v>0.54197888291942098</v>
      </c>
      <c r="C41" s="17">
        <v>1.20264926234832</v>
      </c>
      <c r="D41" s="17">
        <v>0.41296808067805302</v>
      </c>
      <c r="E41" s="17">
        <v>0.71844029855307701</v>
      </c>
      <c r="F41" s="17">
        <v>0.82082815817211496</v>
      </c>
      <c r="G41" s="17">
        <v>1.7255368664498201</v>
      </c>
      <c r="H41" s="17">
        <v>1.01097347320826</v>
      </c>
      <c r="I41" s="17">
        <v>0.432612911665819</v>
      </c>
      <c r="J41" s="17">
        <v>6.8723061749717198</v>
      </c>
    </row>
    <row r="42" spans="1:10" x14ac:dyDescent="0.2">
      <c r="A42" s="22" t="s">
        <v>91</v>
      </c>
      <c r="B42" s="17">
        <v>1.0776561904889299</v>
      </c>
      <c r="C42" s="17">
        <v>0.87318868050427501</v>
      </c>
      <c r="D42" s="17">
        <v>0.767200047566576</v>
      </c>
      <c r="E42" s="17">
        <v>1.26290284460983</v>
      </c>
      <c r="F42" s="17">
        <v>0.85128272286443796</v>
      </c>
      <c r="G42" s="17">
        <v>0.73114013408549805</v>
      </c>
      <c r="H42" s="17">
        <v>0.94369749781428003</v>
      </c>
      <c r="I42" s="17">
        <v>0.76688294591568396</v>
      </c>
      <c r="J42" s="17">
        <v>0.75749736378288601</v>
      </c>
    </row>
    <row r="43" spans="1:10" x14ac:dyDescent="0.2">
      <c r="A43" s="22" t="s">
        <v>92</v>
      </c>
      <c r="B43" s="17">
        <v>4.2088342464732102</v>
      </c>
      <c r="C43" s="17">
        <v>4.0708019567928604</v>
      </c>
      <c r="D43" s="17">
        <v>7.8581168227508602</v>
      </c>
      <c r="E43" s="17">
        <v>16.6642260117723</v>
      </c>
      <c r="F43" s="17">
        <v>3.7013511046643499</v>
      </c>
      <c r="G43" s="17">
        <v>10.957303500405599</v>
      </c>
      <c r="H43" s="17">
        <v>8.5740977085143797</v>
      </c>
      <c r="I43" s="17">
        <v>7.6469726347222204</v>
      </c>
      <c r="J43" s="17">
        <v>8.1909040460079297</v>
      </c>
    </row>
    <row r="44" spans="1:10" x14ac:dyDescent="0.2">
      <c r="A44" s="21" t="s">
        <v>17</v>
      </c>
      <c r="B44" s="25">
        <v>6.0724342387454602</v>
      </c>
      <c r="C44" s="25">
        <v>4.1112493968712398</v>
      </c>
      <c r="D44" s="25">
        <v>4.9642295681565303</v>
      </c>
      <c r="E44" s="25">
        <v>7.1072822245443703</v>
      </c>
      <c r="F44" s="25">
        <v>7.6673498113683598</v>
      </c>
      <c r="G44" s="25">
        <v>7.0251815732474698</v>
      </c>
      <c r="H44" s="25">
        <v>7.3250917342106199</v>
      </c>
      <c r="I44" s="25">
        <v>7.8166569094221199</v>
      </c>
      <c r="J44" s="25">
        <v>7.0329840783953497</v>
      </c>
    </row>
    <row r="45" spans="1:10" x14ac:dyDescent="0.2">
      <c r="A45" s="22" t="s">
        <v>89</v>
      </c>
      <c r="B45" s="17">
        <v>4.5386772764557897</v>
      </c>
      <c r="C45" s="17">
        <v>3.3041210808952099</v>
      </c>
      <c r="D45" s="17">
        <v>5.2950945904185698</v>
      </c>
      <c r="E45" s="17">
        <v>9.4475450886695107</v>
      </c>
      <c r="F45" s="17">
        <v>6.6113297297438596</v>
      </c>
      <c r="G45" s="17">
        <v>5.2602062431738501</v>
      </c>
      <c r="H45" s="17">
        <v>5.2395768750105898</v>
      </c>
      <c r="I45" s="17">
        <v>6.4697850120520402</v>
      </c>
      <c r="J45" s="17">
        <v>7.9450691234641502</v>
      </c>
    </row>
    <row r="46" spans="1:10" x14ac:dyDescent="0.2">
      <c r="A46" s="22" t="s">
        <v>90</v>
      </c>
      <c r="B46" s="17">
        <v>8.7903034169372791</v>
      </c>
      <c r="C46" s="17">
        <v>2.4119975364160999</v>
      </c>
      <c r="D46" s="17">
        <v>2.6019302526531498</v>
      </c>
      <c r="E46" s="17">
        <v>4.2856990231718504</v>
      </c>
      <c r="F46" s="17">
        <v>11.3666929406109</v>
      </c>
      <c r="G46" s="17">
        <v>5.6357884013656898</v>
      </c>
      <c r="H46" s="17">
        <v>6.6351766060418598</v>
      </c>
      <c r="I46" s="17">
        <v>3.7018373563673399</v>
      </c>
      <c r="J46" s="17">
        <v>7.3348390030793702</v>
      </c>
    </row>
    <row r="47" spans="1:10" x14ac:dyDescent="0.2">
      <c r="A47" s="22" t="s">
        <v>91</v>
      </c>
      <c r="B47" s="17">
        <v>1.87753116725655</v>
      </c>
      <c r="C47" s="17">
        <v>1.6322899098991801</v>
      </c>
      <c r="D47" s="17">
        <v>1.6893767238590001</v>
      </c>
      <c r="E47" s="17">
        <v>2.24107150832927</v>
      </c>
      <c r="F47" s="17">
        <v>1.6519546508202501</v>
      </c>
      <c r="G47" s="17">
        <v>2.28275501623258</v>
      </c>
      <c r="H47" s="17">
        <v>1.84383676155214</v>
      </c>
      <c r="I47" s="17">
        <v>2.2928750384162799</v>
      </c>
      <c r="J47" s="17">
        <v>2.5246843979649101</v>
      </c>
    </row>
    <row r="48" spans="1:10" x14ac:dyDescent="0.2">
      <c r="A48" s="23" t="s">
        <v>92</v>
      </c>
      <c r="B48" s="19">
        <v>8.2703755319941408</v>
      </c>
      <c r="C48" s="19">
        <v>7.23805324670007</v>
      </c>
      <c r="D48" s="19">
        <v>8.0749015306265903</v>
      </c>
      <c r="E48" s="19">
        <v>9.1903283462884993</v>
      </c>
      <c r="F48" s="19">
        <v>8.7315137123533706</v>
      </c>
      <c r="G48" s="19">
        <v>9.9196647016514792</v>
      </c>
      <c r="H48" s="19">
        <v>10.805207299465399</v>
      </c>
      <c r="I48" s="19">
        <v>11.334633704975699</v>
      </c>
      <c r="J48" s="19">
        <v>9.0740944573848896</v>
      </c>
    </row>
    <row r="49" spans="1:10" x14ac:dyDescent="0.2">
      <c r="A49" s="9" t="s">
        <v>19</v>
      </c>
      <c r="B49" s="18">
        <v>2.4019498793422001</v>
      </c>
      <c r="C49" s="18">
        <v>2.3705670586852401</v>
      </c>
      <c r="D49" s="18">
        <v>2.6286004571015602</v>
      </c>
      <c r="E49" s="18">
        <v>2.7292503927838099</v>
      </c>
      <c r="F49" s="18">
        <v>3.2461328617210299</v>
      </c>
      <c r="G49" s="18">
        <v>3.4857439815798701</v>
      </c>
      <c r="H49" s="18">
        <v>4.1466198374551704</v>
      </c>
      <c r="I49" s="18">
        <v>3.5990139232545402</v>
      </c>
      <c r="J49" s="18">
        <v>4.2674623950906803</v>
      </c>
    </row>
    <row r="50" spans="1:10" x14ac:dyDescent="0.2">
      <c r="A50" s="22" t="s">
        <v>89</v>
      </c>
      <c r="B50" s="17">
        <v>2.4853535003716498</v>
      </c>
      <c r="C50" s="17">
        <v>3.55915108605386</v>
      </c>
      <c r="D50" s="17">
        <v>2.6033072309252798</v>
      </c>
      <c r="E50" s="17">
        <v>2.4838877307661198</v>
      </c>
      <c r="F50" s="17">
        <v>3.4604051913963998</v>
      </c>
      <c r="G50" s="17">
        <v>3.11767028712101</v>
      </c>
      <c r="H50" s="17">
        <v>5.0637335287407197</v>
      </c>
      <c r="I50" s="17">
        <v>4.3882064022608303</v>
      </c>
      <c r="J50" s="17">
        <v>6.4304196401982798</v>
      </c>
    </row>
    <row r="51" spans="1:10" x14ac:dyDescent="0.2">
      <c r="A51" s="22" t="s">
        <v>90</v>
      </c>
      <c r="B51" s="17">
        <v>1.1872215982496901</v>
      </c>
      <c r="C51" s="17">
        <v>2.7432751264216999</v>
      </c>
      <c r="D51" s="17">
        <v>2.1163476092232898</v>
      </c>
      <c r="E51" s="17">
        <v>1.1085669540949701</v>
      </c>
      <c r="F51" s="17">
        <v>4.2111618702586897</v>
      </c>
      <c r="G51" s="17">
        <v>2.3463743599042202</v>
      </c>
      <c r="H51" s="17">
        <v>1.72841297258125</v>
      </c>
      <c r="I51" s="17">
        <v>1.97831096790022</v>
      </c>
      <c r="J51" s="17">
        <v>2.1328930254638698</v>
      </c>
    </row>
    <row r="52" spans="1:10" x14ac:dyDescent="0.2">
      <c r="A52" s="22" t="s">
        <v>91</v>
      </c>
      <c r="B52" s="17">
        <v>1.5285732225845901</v>
      </c>
      <c r="C52" s="17">
        <v>1.0328080825043999</v>
      </c>
      <c r="D52" s="17">
        <v>1.09705081082042</v>
      </c>
      <c r="E52" s="17">
        <v>1.23595611636742</v>
      </c>
      <c r="F52" s="17">
        <v>1.2275376710689401</v>
      </c>
      <c r="G52" s="17">
        <v>1.08308215601288</v>
      </c>
      <c r="H52" s="17">
        <v>1.4808609774345201</v>
      </c>
      <c r="I52" s="17">
        <v>1.25955765992581</v>
      </c>
      <c r="J52" s="17">
        <v>1.4822444530332599</v>
      </c>
    </row>
    <row r="53" spans="1:10" x14ac:dyDescent="0.2">
      <c r="A53" s="22" t="s">
        <v>92</v>
      </c>
      <c r="B53" s="17">
        <v>5.5404627558956898</v>
      </c>
      <c r="C53" s="17">
        <v>5.1710985042116304</v>
      </c>
      <c r="D53" s="17">
        <v>6.7035671955093896</v>
      </c>
      <c r="E53" s="17">
        <v>6.6313324103398603</v>
      </c>
      <c r="F53" s="17">
        <v>6.8936940616666096</v>
      </c>
      <c r="G53" s="17">
        <v>8.5299232818923105</v>
      </c>
      <c r="H53" s="17">
        <v>10.326902277300301</v>
      </c>
      <c r="I53" s="17">
        <v>7.2117980001617301</v>
      </c>
      <c r="J53" s="17">
        <v>9.0408483559756103</v>
      </c>
    </row>
    <row r="54" spans="1:10" x14ac:dyDescent="0.2">
      <c r="A54" s="21" t="s">
        <v>15</v>
      </c>
      <c r="B54" s="25">
        <v>1.9403492433579801</v>
      </c>
      <c r="C54" s="25">
        <v>1.7442676025291699</v>
      </c>
      <c r="D54" s="25">
        <v>2.3319798862883401</v>
      </c>
      <c r="E54" s="25">
        <v>2.61832203861815</v>
      </c>
      <c r="F54" s="25">
        <v>2.1006960066736502</v>
      </c>
      <c r="G54" s="25">
        <v>2.8813278209667001</v>
      </c>
      <c r="H54" s="25">
        <v>2.8834894915807099</v>
      </c>
      <c r="I54" s="25">
        <v>2.64585719848826</v>
      </c>
      <c r="J54" s="25">
        <v>2.9234543244377398</v>
      </c>
    </row>
    <row r="55" spans="1:10" x14ac:dyDescent="0.2">
      <c r="A55" s="22" t="s">
        <v>89</v>
      </c>
      <c r="B55" s="17">
        <v>1.6038242585309199</v>
      </c>
      <c r="C55" s="17">
        <v>2.9060266380189899</v>
      </c>
      <c r="D55" s="17">
        <v>1.8739114781349899</v>
      </c>
      <c r="E55" s="17">
        <v>1.7915829653811299</v>
      </c>
      <c r="F55" s="17">
        <v>2.5292771458391701</v>
      </c>
      <c r="G55" s="17">
        <v>2.1811867773246201</v>
      </c>
      <c r="H55" s="17">
        <v>2.39174332227631</v>
      </c>
      <c r="I55" s="17">
        <v>3.01561891795681</v>
      </c>
      <c r="J55" s="17">
        <v>3.6314935609347798</v>
      </c>
    </row>
    <row r="56" spans="1:10" x14ac:dyDescent="0.2">
      <c r="A56" s="22" t="s">
        <v>54</v>
      </c>
      <c r="B56" s="17">
        <v>0.94920404542766501</v>
      </c>
      <c r="C56" s="17">
        <v>0.74748254744185105</v>
      </c>
      <c r="D56" s="17">
        <v>0.77343448303668505</v>
      </c>
      <c r="E56" s="17">
        <v>0.92811826227691996</v>
      </c>
      <c r="F56" s="17">
        <v>0.99355722698934301</v>
      </c>
      <c r="G56" s="17">
        <v>0.88735938950397297</v>
      </c>
      <c r="H56" s="17">
        <v>0.89831822483048296</v>
      </c>
      <c r="I56" s="17">
        <v>0.68162291654768803</v>
      </c>
      <c r="J56" s="17">
        <v>0.86821510488728004</v>
      </c>
    </row>
    <row r="57" spans="1:10" x14ac:dyDescent="0.2">
      <c r="A57" s="22" t="s">
        <v>90</v>
      </c>
      <c r="B57" s="17">
        <v>1.1066504979781699</v>
      </c>
      <c r="C57" s="17">
        <v>0.79822008088788099</v>
      </c>
      <c r="D57" s="17">
        <v>1.2192155209340501</v>
      </c>
      <c r="E57" s="17">
        <v>0.83658458265650903</v>
      </c>
      <c r="F57" s="17">
        <v>1.00439820330789</v>
      </c>
      <c r="G57" s="17">
        <v>1.5106984654915201</v>
      </c>
      <c r="H57" s="17">
        <v>1.3229837397902</v>
      </c>
      <c r="I57" s="17">
        <v>1.7474921886746</v>
      </c>
      <c r="J57" s="17">
        <v>0.96173070619677103</v>
      </c>
    </row>
    <row r="58" spans="1:10" x14ac:dyDescent="0.2">
      <c r="A58" s="22" t="s">
        <v>91</v>
      </c>
      <c r="B58" s="17">
        <v>1.08911605859852</v>
      </c>
      <c r="C58" s="17">
        <v>1.01165626349741</v>
      </c>
      <c r="D58" s="17">
        <v>1.10068231142249</v>
      </c>
      <c r="E58" s="17">
        <v>1.1897074289385801</v>
      </c>
      <c r="F58" s="17">
        <v>1.1383483596632</v>
      </c>
      <c r="G58" s="17">
        <v>0.98859703395722498</v>
      </c>
      <c r="H58" s="17">
        <v>1.2077279087598101</v>
      </c>
      <c r="I58" s="17">
        <v>1.2040437072272401</v>
      </c>
      <c r="J58" s="17">
        <v>1.21593402490656</v>
      </c>
    </row>
    <row r="59" spans="1:10" x14ac:dyDescent="0.2">
      <c r="A59" s="22" t="s">
        <v>92</v>
      </c>
      <c r="B59" s="17">
        <v>6.4132327773027598</v>
      </c>
      <c r="C59" s="17">
        <v>4.31818037483648</v>
      </c>
      <c r="D59" s="17">
        <v>7.1326485996373696</v>
      </c>
      <c r="E59" s="17">
        <v>7.2414413979710703</v>
      </c>
      <c r="F59" s="17">
        <v>4.8275195551074699</v>
      </c>
      <c r="G59" s="17">
        <v>8.2176179448527407</v>
      </c>
      <c r="H59" s="17">
        <v>8.5438316702595394</v>
      </c>
      <c r="I59" s="17">
        <v>5.7172012173497597</v>
      </c>
      <c r="J59" s="17">
        <v>7.8578305004034199</v>
      </c>
    </row>
    <row r="60" spans="1:10" x14ac:dyDescent="0.2">
      <c r="A60" s="21" t="s">
        <v>16</v>
      </c>
      <c r="B60" s="25">
        <v>0.89131613047472902</v>
      </c>
      <c r="C60" s="25">
        <v>1.1326816595740801</v>
      </c>
      <c r="D60" s="25">
        <v>1.71477894319445</v>
      </c>
      <c r="E60" s="25">
        <v>1.64372418606813</v>
      </c>
      <c r="F60" s="25">
        <v>3.0875841851889501</v>
      </c>
      <c r="G60" s="25">
        <v>3.0422777152374101</v>
      </c>
      <c r="H60" s="25">
        <v>7.4474761270011198</v>
      </c>
      <c r="I60" s="25">
        <v>4.5774394755662602</v>
      </c>
      <c r="J60" s="25">
        <v>2.99859785405032</v>
      </c>
    </row>
    <row r="61" spans="1:10" x14ac:dyDescent="0.2">
      <c r="A61" s="22" t="s">
        <v>89</v>
      </c>
      <c r="B61" s="17" t="s">
        <v>74</v>
      </c>
      <c r="C61" s="17">
        <v>0.48795003647426699</v>
      </c>
      <c r="D61" s="17">
        <v>2.1666666666666701</v>
      </c>
      <c r="E61" s="17">
        <v>0.83666002653407601</v>
      </c>
      <c r="F61" s="17">
        <v>1.21573927222163</v>
      </c>
      <c r="G61" s="17">
        <v>1.33711584684304</v>
      </c>
      <c r="H61" s="17">
        <v>1.5275252316519501</v>
      </c>
      <c r="I61" s="17">
        <v>1.58113883008419</v>
      </c>
      <c r="J61" s="17">
        <v>1.2292725943057199</v>
      </c>
    </row>
    <row r="62" spans="1:10" x14ac:dyDescent="0.2">
      <c r="A62" s="22" t="s">
        <v>90</v>
      </c>
      <c r="B62" s="17">
        <v>1.0357254813546299</v>
      </c>
      <c r="C62" s="17">
        <v>0</v>
      </c>
      <c r="D62" s="17">
        <v>0.457737708217063</v>
      </c>
      <c r="E62" s="17">
        <v>1.3944333775567901</v>
      </c>
      <c r="F62" s="17">
        <v>0.57735026918962595</v>
      </c>
      <c r="G62" s="17">
        <v>0.33210558207753599</v>
      </c>
      <c r="H62" s="17">
        <v>0.58786753209725495</v>
      </c>
      <c r="I62" s="17">
        <v>0.418853908291695</v>
      </c>
      <c r="J62" s="17">
        <v>1.06757008311068</v>
      </c>
    </row>
    <row r="63" spans="1:10" x14ac:dyDescent="0.2">
      <c r="A63" s="22" t="s">
        <v>91</v>
      </c>
      <c r="B63" s="17">
        <v>0.59812763787464895</v>
      </c>
      <c r="C63" s="17">
        <v>0.74926864926535497</v>
      </c>
      <c r="D63" s="17">
        <v>0.63332013330137404</v>
      </c>
      <c r="E63" s="17">
        <v>0.63259541784379303</v>
      </c>
      <c r="F63" s="17">
        <v>1.0529358850688899</v>
      </c>
      <c r="G63" s="17">
        <v>0.59501930725985197</v>
      </c>
      <c r="H63" s="17">
        <v>2.8271243144197999</v>
      </c>
      <c r="I63" s="17">
        <v>0.944455693857159</v>
      </c>
      <c r="J63" s="17">
        <v>0.82000841038580097</v>
      </c>
    </row>
    <row r="64" spans="1:10" x14ac:dyDescent="0.2">
      <c r="A64" s="22" t="s">
        <v>92</v>
      </c>
      <c r="B64" s="17" t="s">
        <v>74</v>
      </c>
      <c r="C64" s="17">
        <v>3.2702361450580999</v>
      </c>
      <c r="D64" s="17">
        <v>3.73871929650007</v>
      </c>
      <c r="E64" s="17">
        <v>4.5961940777125596</v>
      </c>
      <c r="F64" s="17">
        <v>9.2234878041187507</v>
      </c>
      <c r="G64" s="17">
        <v>10.770329614269</v>
      </c>
      <c r="H64" s="17">
        <v>24.245045312851499</v>
      </c>
      <c r="I64" s="17">
        <v>12.453550059758401</v>
      </c>
      <c r="J64" s="17">
        <v>6.9816609587969598</v>
      </c>
    </row>
    <row r="65" spans="1:10" x14ac:dyDescent="0.2">
      <c r="A65" s="21" t="s">
        <v>17</v>
      </c>
      <c r="B65" s="25">
        <v>4.2558650461078704</v>
      </c>
      <c r="C65" s="25">
        <v>4.5853378117952603</v>
      </c>
      <c r="D65" s="25">
        <v>4.0948764494535101</v>
      </c>
      <c r="E65" s="25">
        <v>3.3362358704416</v>
      </c>
      <c r="F65" s="25">
        <v>6.6350141228673802</v>
      </c>
      <c r="G65" s="25">
        <v>5.9747145222421301</v>
      </c>
      <c r="H65" s="25">
        <v>6.5489178398492998</v>
      </c>
      <c r="I65" s="25">
        <v>6.0262362916395098</v>
      </c>
      <c r="J65" s="25">
        <v>8.3731565754704693</v>
      </c>
    </row>
    <row r="66" spans="1:10" x14ac:dyDescent="0.2">
      <c r="A66" s="22" t="s">
        <v>89</v>
      </c>
      <c r="B66" s="17">
        <v>3.0701155932794402</v>
      </c>
      <c r="C66" s="17">
        <v>5.0492023572485598</v>
      </c>
      <c r="D66" s="17">
        <v>3.3803755376452198</v>
      </c>
      <c r="E66" s="17">
        <v>3.2607873287249101</v>
      </c>
      <c r="F66" s="17">
        <v>4.92142810020166</v>
      </c>
      <c r="G66" s="17">
        <v>4.53274651114753</v>
      </c>
      <c r="H66" s="17">
        <v>8.6163675036972602</v>
      </c>
      <c r="I66" s="17">
        <v>6.0404418373750799</v>
      </c>
      <c r="J66" s="17">
        <v>9.2927888698004502</v>
      </c>
    </row>
    <row r="67" spans="1:10" x14ac:dyDescent="0.2">
      <c r="A67" s="22" t="s">
        <v>90</v>
      </c>
      <c r="B67" s="17">
        <v>1.53632487373181</v>
      </c>
      <c r="C67" s="17">
        <v>4.3262141685610098</v>
      </c>
      <c r="D67" s="17">
        <v>3.7156786467976199</v>
      </c>
      <c r="E67" s="17">
        <v>1.7637097087556399</v>
      </c>
      <c r="F67" s="17">
        <v>8.8796669334206904</v>
      </c>
      <c r="G67" s="17">
        <v>4.35352918610511</v>
      </c>
      <c r="H67" s="17">
        <v>2.6505925800924302</v>
      </c>
      <c r="I67" s="17">
        <v>2.97843123667124</v>
      </c>
      <c r="J67" s="17">
        <v>4.3869307368959696</v>
      </c>
    </row>
    <row r="68" spans="1:10" x14ac:dyDescent="0.2">
      <c r="A68" s="22" t="s">
        <v>91</v>
      </c>
      <c r="B68" s="17">
        <v>4.8905693763775497</v>
      </c>
      <c r="C68" s="17">
        <v>1.33654645455063</v>
      </c>
      <c r="D68" s="17">
        <v>1.3163345216509501</v>
      </c>
      <c r="E68" s="17">
        <v>1.6909582092144699</v>
      </c>
      <c r="F68" s="17">
        <v>2.0710621707483701</v>
      </c>
      <c r="G68" s="17">
        <v>1.9036956992213301</v>
      </c>
      <c r="H68" s="17">
        <v>1.81720019227091</v>
      </c>
      <c r="I68" s="17">
        <v>2.0534933690750101</v>
      </c>
      <c r="J68" s="17">
        <v>3.4601866374901</v>
      </c>
    </row>
    <row r="69" spans="1:10" x14ac:dyDescent="0.2">
      <c r="A69" s="23" t="s">
        <v>92</v>
      </c>
      <c r="B69" s="19">
        <v>4.5338111504987797</v>
      </c>
      <c r="C69" s="19">
        <v>5.9736262459510998</v>
      </c>
      <c r="D69" s="19">
        <v>6.3373939104615102</v>
      </c>
      <c r="E69" s="19">
        <v>4.9070349088465504</v>
      </c>
      <c r="F69" s="19">
        <v>8.9330664010000103</v>
      </c>
      <c r="G69" s="19">
        <v>8.8596949430982406</v>
      </c>
      <c r="H69" s="19">
        <v>8.0359967205846292</v>
      </c>
      <c r="I69" s="19">
        <v>8.0676581492981807</v>
      </c>
      <c r="J69" s="19">
        <v>10.8270176307671</v>
      </c>
    </row>
    <row r="70" spans="1:10" x14ac:dyDescent="0.2">
      <c r="A70" s="9" t="s">
        <v>20</v>
      </c>
      <c r="B70" s="18">
        <v>2.8583376093113002</v>
      </c>
      <c r="C70" s="18">
        <v>4.0337268975810803</v>
      </c>
      <c r="D70" s="18">
        <v>3.1726530528920001</v>
      </c>
      <c r="E70" s="18">
        <v>3.8501609491409301</v>
      </c>
      <c r="F70" s="18">
        <v>4.6169748449457604</v>
      </c>
      <c r="G70" s="18">
        <v>4.0782076939152203</v>
      </c>
      <c r="H70" s="18">
        <v>11.1337818906352</v>
      </c>
      <c r="I70" s="18">
        <v>5.9964057808656896</v>
      </c>
      <c r="J70" s="18">
        <v>4.8716643793144101</v>
      </c>
    </row>
    <row r="71" spans="1:10" x14ac:dyDescent="0.2">
      <c r="A71" s="22" t="s">
        <v>89</v>
      </c>
      <c r="B71" s="17">
        <v>4.9150228968749401</v>
      </c>
      <c r="C71" s="17">
        <v>3.5941817916265499</v>
      </c>
      <c r="D71" s="17">
        <v>4.4178093021242502</v>
      </c>
      <c r="E71" s="17">
        <v>5.0565688146323797</v>
      </c>
      <c r="F71" s="17">
        <v>4.8548095164626401</v>
      </c>
      <c r="G71" s="17">
        <v>4.2214918855250803</v>
      </c>
      <c r="H71" s="17">
        <v>4.4664737153461198</v>
      </c>
      <c r="I71" s="17">
        <v>4.9198670428103402</v>
      </c>
      <c r="J71" s="17">
        <v>6.6007328612402398</v>
      </c>
    </row>
    <row r="72" spans="1:10" x14ac:dyDescent="0.2">
      <c r="A72" s="22" t="s">
        <v>90</v>
      </c>
      <c r="B72" s="17">
        <v>1.94817925599355</v>
      </c>
      <c r="C72" s="17">
        <v>10.622506276198401</v>
      </c>
      <c r="D72" s="17">
        <v>2.7656234644913398</v>
      </c>
      <c r="E72" s="17">
        <v>3.45324667046056</v>
      </c>
      <c r="F72" s="17">
        <v>5.2716383800733704</v>
      </c>
      <c r="G72" s="17">
        <v>3.1700639531494401</v>
      </c>
      <c r="H72" s="17">
        <v>32.770688510471899</v>
      </c>
      <c r="I72" s="17">
        <v>13.0947573448402</v>
      </c>
      <c r="J72" s="17">
        <v>4.1307052806085798</v>
      </c>
    </row>
    <row r="73" spans="1:10" x14ac:dyDescent="0.2">
      <c r="A73" s="22" t="s">
        <v>91</v>
      </c>
      <c r="B73" s="17">
        <v>1.3100876744243899</v>
      </c>
      <c r="C73" s="17">
        <v>1.3374470986418701</v>
      </c>
      <c r="D73" s="17">
        <v>1.40943768216896</v>
      </c>
      <c r="E73" s="17">
        <v>1.7773018369489999</v>
      </c>
      <c r="F73" s="17">
        <v>1.5267683143825901</v>
      </c>
      <c r="G73" s="17">
        <v>1.3623178735741499</v>
      </c>
      <c r="H73" s="17">
        <v>1.36947297659503</v>
      </c>
      <c r="I73" s="17">
        <v>1.60717991859778</v>
      </c>
      <c r="J73" s="17">
        <v>1.53648750716159</v>
      </c>
    </row>
    <row r="74" spans="1:10" x14ac:dyDescent="0.2">
      <c r="A74" s="22" t="s">
        <v>92</v>
      </c>
      <c r="B74" s="17">
        <v>6.6580458363527599</v>
      </c>
      <c r="C74" s="17">
        <v>6.8791254840112899</v>
      </c>
      <c r="D74" s="17">
        <v>7.3789131439280302</v>
      </c>
      <c r="E74" s="17">
        <v>8.7933584016583595</v>
      </c>
      <c r="F74" s="17">
        <v>10.4215715262639</v>
      </c>
      <c r="G74" s="17">
        <v>8.2769586226817999</v>
      </c>
      <c r="H74" s="17">
        <v>9.3187731044173301</v>
      </c>
      <c r="I74" s="17">
        <v>8.6577506405528109</v>
      </c>
      <c r="J74" s="17">
        <v>10.4948643477163</v>
      </c>
    </row>
    <row r="75" spans="1:10" x14ac:dyDescent="0.2">
      <c r="A75" s="21" t="s">
        <v>15</v>
      </c>
      <c r="B75" s="25">
        <v>2.0877755107893701</v>
      </c>
      <c r="C75" s="25">
        <v>1.85496326061748</v>
      </c>
      <c r="D75" s="25">
        <v>2.1090866361038101</v>
      </c>
      <c r="E75" s="25">
        <v>2.6161975851578099</v>
      </c>
      <c r="F75" s="25">
        <v>3.3366203698624601</v>
      </c>
      <c r="G75" s="25">
        <v>2.9490107378577601</v>
      </c>
      <c r="H75" s="25">
        <v>2.9468300863300199</v>
      </c>
      <c r="I75" s="25">
        <v>3.45889224788887</v>
      </c>
      <c r="J75" s="25">
        <v>3.6031271349652201</v>
      </c>
    </row>
    <row r="76" spans="1:10" x14ac:dyDescent="0.2">
      <c r="A76" s="22" t="s">
        <v>89</v>
      </c>
      <c r="B76" s="17">
        <v>3.00969513905275</v>
      </c>
      <c r="C76" s="17">
        <v>2.2722375298778301</v>
      </c>
      <c r="D76" s="17">
        <v>2.4966751689171698</v>
      </c>
      <c r="E76" s="17">
        <v>2.6793398729101798</v>
      </c>
      <c r="F76" s="17">
        <v>3.2704186785010698</v>
      </c>
      <c r="G76" s="17">
        <v>2.6822353769012102</v>
      </c>
      <c r="H76" s="17">
        <v>3.0598852212221299</v>
      </c>
      <c r="I76" s="17">
        <v>3.5530469840244701</v>
      </c>
      <c r="J76" s="17">
        <v>4.0453445517117803</v>
      </c>
    </row>
    <row r="77" spans="1:10" x14ac:dyDescent="0.2">
      <c r="A77" s="22" t="s">
        <v>54</v>
      </c>
      <c r="B77" s="17">
        <v>0.88852994598103696</v>
      </c>
      <c r="C77" s="17">
        <v>1.00083720854772</v>
      </c>
      <c r="D77" s="17">
        <v>0.96215889227330598</v>
      </c>
      <c r="E77" s="17">
        <v>0.93542568017263605</v>
      </c>
      <c r="F77" s="17">
        <v>0.90499682851920304</v>
      </c>
      <c r="G77" s="17">
        <v>0.94136006873520806</v>
      </c>
      <c r="H77" s="17">
        <v>0.92721840708352998</v>
      </c>
      <c r="I77" s="17">
        <v>0.88926678794636504</v>
      </c>
      <c r="J77" s="17">
        <v>1.0280867259262201</v>
      </c>
    </row>
    <row r="78" spans="1:10" x14ac:dyDescent="0.2">
      <c r="A78" s="22" t="s">
        <v>90</v>
      </c>
      <c r="B78" s="17">
        <v>1.0035658347551899</v>
      </c>
      <c r="C78" s="17">
        <v>1.11158439366394</v>
      </c>
      <c r="D78" s="17">
        <v>1.05205364564304</v>
      </c>
      <c r="E78" s="17">
        <v>1.07243027783205</v>
      </c>
      <c r="F78" s="17">
        <v>1.1382618759657599</v>
      </c>
      <c r="G78" s="17">
        <v>1.57399508958954</v>
      </c>
      <c r="H78" s="17">
        <v>1.3062753949447701</v>
      </c>
      <c r="I78" s="17">
        <v>1.3544527548816401</v>
      </c>
      <c r="J78" s="17">
        <v>1.1644198497971801</v>
      </c>
    </row>
    <row r="79" spans="1:10" x14ac:dyDescent="0.2">
      <c r="A79" s="22" t="s">
        <v>91</v>
      </c>
      <c r="B79" s="17">
        <v>1.1646113874452799</v>
      </c>
      <c r="C79" s="17">
        <v>1.1935770236430301</v>
      </c>
      <c r="D79" s="17">
        <v>1.2692002830534299</v>
      </c>
      <c r="E79" s="17">
        <v>1.7890338475135701</v>
      </c>
      <c r="F79" s="17">
        <v>1.5541269506397499</v>
      </c>
      <c r="G79" s="17">
        <v>1.25531903313914</v>
      </c>
      <c r="H79" s="17">
        <v>1.26698278462162</v>
      </c>
      <c r="I79" s="17">
        <v>1.2430674929824299</v>
      </c>
      <c r="J79" s="17">
        <v>1.3823874134941601</v>
      </c>
    </row>
    <row r="80" spans="1:10" x14ac:dyDescent="0.2">
      <c r="A80" s="22" t="s">
        <v>92</v>
      </c>
      <c r="B80" s="17">
        <v>7.6336789500566802</v>
      </c>
      <c r="C80" s="17">
        <v>5.6730676996483096</v>
      </c>
      <c r="D80" s="17">
        <v>6.5695905020927396</v>
      </c>
      <c r="E80" s="17">
        <v>7.2252623035462502</v>
      </c>
      <c r="F80" s="17">
        <v>9.7234368261038799</v>
      </c>
      <c r="G80" s="17">
        <v>7.4891984719439098</v>
      </c>
      <c r="H80" s="17">
        <v>7.7102029257779501</v>
      </c>
      <c r="I80" s="17">
        <v>8.0882715104955096</v>
      </c>
      <c r="J80" s="17">
        <v>9.6217898517442002</v>
      </c>
    </row>
    <row r="81" spans="1:10" x14ac:dyDescent="0.2">
      <c r="A81" s="21" t="s">
        <v>16</v>
      </c>
      <c r="B81" s="25">
        <v>1.62093578606303</v>
      </c>
      <c r="C81" s="25">
        <v>1.5926962600808601</v>
      </c>
      <c r="D81" s="25">
        <v>1.40823994668798</v>
      </c>
      <c r="E81" s="25">
        <v>1.81354736261783</v>
      </c>
      <c r="F81" s="25">
        <v>1.7138727244823699</v>
      </c>
      <c r="G81" s="25">
        <v>2.02214755052744</v>
      </c>
      <c r="H81" s="25">
        <v>3.0469869679874999</v>
      </c>
      <c r="I81" s="25">
        <v>3.2419909445470001</v>
      </c>
      <c r="J81" s="25">
        <v>2.3359976961774298</v>
      </c>
    </row>
    <row r="82" spans="1:10" x14ac:dyDescent="0.2">
      <c r="A82" s="22" t="s">
        <v>89</v>
      </c>
      <c r="B82" s="17">
        <v>2.1393079436587099</v>
      </c>
      <c r="C82" s="17">
        <v>1.61245154965971</v>
      </c>
      <c r="D82" s="17">
        <v>2.3626446098046201</v>
      </c>
      <c r="E82" s="17">
        <v>1.69406079189544</v>
      </c>
      <c r="F82" s="17">
        <v>2.2545813923879399</v>
      </c>
      <c r="G82" s="17">
        <v>1.1825411127352601</v>
      </c>
      <c r="H82" s="17">
        <v>1.74208609017414</v>
      </c>
      <c r="I82" s="17">
        <v>5.3248076254746604</v>
      </c>
      <c r="J82" s="17">
        <v>4.1394607299906996</v>
      </c>
    </row>
    <row r="83" spans="1:10" x14ac:dyDescent="0.2">
      <c r="A83" s="22" t="s">
        <v>90</v>
      </c>
      <c r="B83" s="17">
        <v>0.82735213387062101</v>
      </c>
      <c r="C83" s="17">
        <v>0.67300904635122705</v>
      </c>
      <c r="D83" s="17">
        <v>0.68395128564349295</v>
      </c>
      <c r="E83" s="17">
        <v>0.66078048323863003</v>
      </c>
      <c r="F83" s="17">
        <v>1.07628155470002</v>
      </c>
      <c r="G83" s="17">
        <v>1.42530254394362</v>
      </c>
      <c r="H83" s="17">
        <v>0.73363297241695602</v>
      </c>
      <c r="I83" s="17">
        <v>0.59703687404781203</v>
      </c>
      <c r="J83" s="17">
        <v>0.78540049184111804</v>
      </c>
    </row>
    <row r="84" spans="1:10" x14ac:dyDescent="0.2">
      <c r="A84" s="22" t="s">
        <v>91</v>
      </c>
      <c r="B84" s="17">
        <v>0.81758700241300097</v>
      </c>
      <c r="C84" s="17">
        <v>0.786188829014422</v>
      </c>
      <c r="D84" s="17">
        <v>0.77050037412647299</v>
      </c>
      <c r="E84" s="17">
        <v>0.90594666208456898</v>
      </c>
      <c r="F84" s="17">
        <v>0.95466426462055098</v>
      </c>
      <c r="G84" s="17">
        <v>0.60658926326155505</v>
      </c>
      <c r="H84" s="17">
        <v>0.79551536054617999</v>
      </c>
      <c r="I84" s="17">
        <v>0.68668372088893004</v>
      </c>
      <c r="J84" s="17">
        <v>0.75847257679114</v>
      </c>
    </row>
    <row r="85" spans="1:10" x14ac:dyDescent="0.2">
      <c r="A85" s="22" t="s">
        <v>92</v>
      </c>
      <c r="B85" s="17">
        <v>5.7868108217894498</v>
      </c>
      <c r="C85" s="17">
        <v>5.6967711881769798</v>
      </c>
      <c r="D85" s="17">
        <v>4.2451653173261201</v>
      </c>
      <c r="E85" s="17">
        <v>6.1494611972003703</v>
      </c>
      <c r="F85" s="17">
        <v>4.9406459268690801</v>
      </c>
      <c r="G85" s="17">
        <v>7.2385089207661704</v>
      </c>
      <c r="H85" s="17">
        <v>11.012655058094399</v>
      </c>
      <c r="I85" s="17">
        <v>9.2006639837533193</v>
      </c>
      <c r="J85" s="17">
        <v>6.9189446356937196</v>
      </c>
    </row>
    <row r="86" spans="1:10" x14ac:dyDescent="0.2">
      <c r="A86" s="21" t="s">
        <v>17</v>
      </c>
      <c r="B86" s="25">
        <v>4.8607386524001797</v>
      </c>
      <c r="C86" s="25">
        <v>8.5736411170973401</v>
      </c>
      <c r="D86" s="25">
        <v>5.8186737900874501</v>
      </c>
      <c r="E86" s="25">
        <v>7.1219803131091703</v>
      </c>
      <c r="F86" s="25">
        <v>8.1060532989557306</v>
      </c>
      <c r="G86" s="25">
        <v>6.6254914563388398</v>
      </c>
      <c r="H86" s="25">
        <v>26.199865339087001</v>
      </c>
      <c r="I86" s="25">
        <v>11.6754065946611</v>
      </c>
      <c r="J86" s="25">
        <v>8.1005178565891107</v>
      </c>
    </row>
    <row r="87" spans="1:10" x14ac:dyDescent="0.2">
      <c r="A87" s="22" t="s">
        <v>89</v>
      </c>
      <c r="B87" s="17">
        <v>6.7619236731553496</v>
      </c>
      <c r="C87" s="17">
        <v>4.7207721491004504</v>
      </c>
      <c r="D87" s="17">
        <v>6.4195354807588396</v>
      </c>
      <c r="E87" s="17">
        <v>7.4720265289021404</v>
      </c>
      <c r="F87" s="17">
        <v>6.4958821754691796</v>
      </c>
      <c r="G87" s="17">
        <v>5.6865618885410099</v>
      </c>
      <c r="H87" s="17">
        <v>5.9324980012862598</v>
      </c>
      <c r="I87" s="17">
        <v>6.2588373436823197</v>
      </c>
      <c r="J87" s="17">
        <v>8.9948523145470496</v>
      </c>
    </row>
    <row r="88" spans="1:10" x14ac:dyDescent="0.2">
      <c r="A88" s="22" t="s">
        <v>90</v>
      </c>
      <c r="B88" s="17">
        <v>3.0794162162338901</v>
      </c>
      <c r="C88" s="17">
        <v>20.540974501374901</v>
      </c>
      <c r="D88" s="17">
        <v>4.6157302927835602</v>
      </c>
      <c r="E88" s="17">
        <v>5.94886571943987</v>
      </c>
      <c r="F88" s="17">
        <v>9.7490663965433093</v>
      </c>
      <c r="G88" s="17">
        <v>5.3752598725557403</v>
      </c>
      <c r="H88" s="17">
        <v>62.4057370248768</v>
      </c>
      <c r="I88" s="17">
        <v>24.334854387278401</v>
      </c>
      <c r="J88" s="17">
        <v>7.9676963175272402</v>
      </c>
    </row>
    <row r="89" spans="1:10" x14ac:dyDescent="0.2">
      <c r="A89" s="22" t="s">
        <v>91</v>
      </c>
      <c r="B89" s="17">
        <v>2.1914694686256699</v>
      </c>
      <c r="C89" s="17">
        <v>2.06544386193411</v>
      </c>
      <c r="D89" s="17">
        <v>2.4057303058306898</v>
      </c>
      <c r="E89" s="17">
        <v>2.7847867016591898</v>
      </c>
      <c r="F89" s="17">
        <v>2.0043733808350801</v>
      </c>
      <c r="G89" s="17">
        <v>2.0570556919838801</v>
      </c>
      <c r="H89" s="17">
        <v>2.1104923683540902</v>
      </c>
      <c r="I89" s="17">
        <v>3.4243764380534198</v>
      </c>
      <c r="J89" s="17">
        <v>2.1711502932223401</v>
      </c>
    </row>
    <row r="90" spans="1:10" x14ac:dyDescent="0.2">
      <c r="A90" s="23" t="s">
        <v>92</v>
      </c>
      <c r="B90" s="19">
        <v>5.8707440844571304</v>
      </c>
      <c r="C90" s="19">
        <v>7.6803682315023698</v>
      </c>
      <c r="D90" s="19">
        <v>8.0197476006829103</v>
      </c>
      <c r="E90" s="19">
        <v>10.4876670610928</v>
      </c>
      <c r="F90" s="19">
        <v>11.3247487466511</v>
      </c>
      <c r="G90" s="19">
        <v>9.00986793178404</v>
      </c>
      <c r="H90" s="19">
        <v>10.72546122925</v>
      </c>
      <c r="I90" s="19">
        <v>9.3669415638096893</v>
      </c>
      <c r="J90" s="19">
        <v>11.7788751087266</v>
      </c>
    </row>
    <row r="91" spans="1:10" x14ac:dyDescent="0.2">
      <c r="A91" s="9" t="s">
        <v>21</v>
      </c>
      <c r="B91" s="18">
        <v>2.8373941614213098</v>
      </c>
      <c r="C91" s="18">
        <v>3.5569133064891099</v>
      </c>
      <c r="D91" s="18">
        <v>2.9937452168250398</v>
      </c>
      <c r="E91" s="18">
        <v>3.6582483541473398</v>
      </c>
      <c r="F91" s="18">
        <v>4.4715394077121697</v>
      </c>
      <c r="G91" s="18">
        <v>3.9201633891860399</v>
      </c>
      <c r="H91" s="18">
        <v>9.1440348210386393</v>
      </c>
      <c r="I91" s="18">
        <v>5.4192573019097896</v>
      </c>
      <c r="J91" s="18">
        <v>4.57558327572593</v>
      </c>
    </row>
    <row r="92" spans="1:10" x14ac:dyDescent="0.2">
      <c r="A92" s="22" t="s">
        <v>89</v>
      </c>
      <c r="B92" s="17">
        <v>4.5000759486833299</v>
      </c>
      <c r="C92" s="17">
        <v>3.4894520535194502</v>
      </c>
      <c r="D92" s="17">
        <v>4.1704191616563904</v>
      </c>
      <c r="E92" s="17">
        <v>5.0678846388320897</v>
      </c>
      <c r="F92" s="17">
        <v>4.6089405340041596</v>
      </c>
      <c r="G92" s="17">
        <v>4.0046172996782099</v>
      </c>
      <c r="H92" s="17">
        <v>4.4879379041260803</v>
      </c>
      <c r="I92" s="17">
        <v>4.94923737369266</v>
      </c>
      <c r="J92" s="17">
        <v>6.3456394208793903</v>
      </c>
    </row>
    <row r="93" spans="1:10" x14ac:dyDescent="0.2">
      <c r="A93" s="22" t="s">
        <v>90</v>
      </c>
      <c r="B93" s="17">
        <v>2.6517362525418702</v>
      </c>
      <c r="C93" s="17">
        <v>8.6562882470264597</v>
      </c>
      <c r="D93" s="17">
        <v>2.5071916091143001</v>
      </c>
      <c r="E93" s="17">
        <v>3.1056005199041001</v>
      </c>
      <c r="F93" s="17">
        <v>5.21767480453203</v>
      </c>
      <c r="G93" s="17">
        <v>3.0330712403045101</v>
      </c>
      <c r="H93" s="17">
        <v>26.024128884282099</v>
      </c>
      <c r="I93" s="17">
        <v>10.318831308966301</v>
      </c>
      <c r="J93" s="17">
        <v>3.8068640124769302</v>
      </c>
    </row>
    <row r="94" spans="1:10" x14ac:dyDescent="0.2">
      <c r="A94" s="22" t="s">
        <v>91</v>
      </c>
      <c r="B94" s="17">
        <v>1.32778895155285</v>
      </c>
      <c r="C94" s="17">
        <v>1.29198245759847</v>
      </c>
      <c r="D94" s="17">
        <v>1.3623182234859601</v>
      </c>
      <c r="E94" s="17">
        <v>1.6664825929802201</v>
      </c>
      <c r="F94" s="17">
        <v>1.4627966869812401</v>
      </c>
      <c r="G94" s="17">
        <v>1.3307252013376001</v>
      </c>
      <c r="H94" s="17">
        <v>1.36204587724017</v>
      </c>
      <c r="I94" s="17">
        <v>1.53345765447891</v>
      </c>
      <c r="J94" s="17">
        <v>1.51629810789188</v>
      </c>
    </row>
    <row r="95" spans="1:10" x14ac:dyDescent="0.2">
      <c r="A95" s="22" t="s">
        <v>92</v>
      </c>
      <c r="B95" s="17">
        <v>6.6340395247255497</v>
      </c>
      <c r="C95" s="17">
        <v>6.5808255365573496</v>
      </c>
      <c r="D95" s="17">
        <v>7.2129192784715697</v>
      </c>
      <c r="E95" s="17">
        <v>8.4400091007393296</v>
      </c>
      <c r="F95" s="17">
        <v>10.607596642779701</v>
      </c>
      <c r="G95" s="17">
        <v>8.3697323196136999</v>
      </c>
      <c r="H95" s="17">
        <v>9.2751108431527403</v>
      </c>
      <c r="I95" s="17">
        <v>8.8842694200074099</v>
      </c>
      <c r="J95" s="17">
        <v>10.0425551537282</v>
      </c>
    </row>
    <row r="96" spans="1:10" x14ac:dyDescent="0.2">
      <c r="A96" s="21" t="s">
        <v>15</v>
      </c>
      <c r="B96" s="25">
        <v>2.02391558031418</v>
      </c>
      <c r="C96" s="25">
        <v>1.8160998842626499</v>
      </c>
      <c r="D96" s="25">
        <v>2.0890022289356902</v>
      </c>
      <c r="E96" s="25">
        <v>2.5474227114713801</v>
      </c>
      <c r="F96" s="25">
        <v>3.3844304828830398</v>
      </c>
      <c r="G96" s="25">
        <v>2.8339997440028299</v>
      </c>
      <c r="H96" s="25">
        <v>2.8795933862799101</v>
      </c>
      <c r="I96" s="25">
        <v>3.2455835066897998</v>
      </c>
      <c r="J96" s="25">
        <v>3.4196527921223501</v>
      </c>
    </row>
    <row r="97" spans="1:10" x14ac:dyDescent="0.2">
      <c r="A97" s="22" t="s">
        <v>89</v>
      </c>
      <c r="B97" s="17">
        <v>2.7147695092084301</v>
      </c>
      <c r="C97" s="17">
        <v>2.4201961246380801</v>
      </c>
      <c r="D97" s="17">
        <v>2.5895951747503698</v>
      </c>
      <c r="E97" s="17">
        <v>2.7498924895988499</v>
      </c>
      <c r="F97" s="17">
        <v>3.0817189609123399</v>
      </c>
      <c r="G97" s="17">
        <v>2.68359438101507</v>
      </c>
      <c r="H97" s="17">
        <v>3.0039873694229802</v>
      </c>
      <c r="I97" s="17">
        <v>3.4445530080860598</v>
      </c>
      <c r="J97" s="17">
        <v>4.1869991943303599</v>
      </c>
    </row>
    <row r="98" spans="1:10" x14ac:dyDescent="0.2">
      <c r="A98" s="22" t="s">
        <v>54</v>
      </c>
      <c r="B98" s="17">
        <v>0.91249940838135202</v>
      </c>
      <c r="C98" s="17">
        <v>0.97747537877762203</v>
      </c>
      <c r="D98" s="17">
        <v>1.0179679878746799</v>
      </c>
      <c r="E98" s="17">
        <v>0.97586024123049597</v>
      </c>
      <c r="F98" s="17">
        <v>0.94703042030242801</v>
      </c>
      <c r="G98" s="17">
        <v>0.95032384201172504</v>
      </c>
      <c r="H98" s="17">
        <v>0.934243850325013</v>
      </c>
      <c r="I98" s="17">
        <v>0.92542942603572997</v>
      </c>
      <c r="J98" s="17">
        <v>1.0191330840255099</v>
      </c>
    </row>
    <row r="99" spans="1:10" x14ac:dyDescent="0.2">
      <c r="A99" s="22" t="s">
        <v>90</v>
      </c>
      <c r="B99" s="17">
        <v>1.07681773889778</v>
      </c>
      <c r="C99" s="17">
        <v>1.0824911125913701</v>
      </c>
      <c r="D99" s="17">
        <v>1.1207514955651601</v>
      </c>
      <c r="E99" s="17">
        <v>1.1224328657612399</v>
      </c>
      <c r="F99" s="17">
        <v>1.12681256907156</v>
      </c>
      <c r="G99" s="17">
        <v>1.39739150095974</v>
      </c>
      <c r="H99" s="17">
        <v>1.2747197329375901</v>
      </c>
      <c r="I99" s="17">
        <v>1.3453288670946</v>
      </c>
      <c r="J99" s="17">
        <v>1.1430720674616499</v>
      </c>
    </row>
    <row r="100" spans="1:10" x14ac:dyDescent="0.2">
      <c r="A100" s="22" t="s">
        <v>91</v>
      </c>
      <c r="B100" s="17">
        <v>1.1872861003423401</v>
      </c>
      <c r="C100" s="17">
        <v>1.1977913694458</v>
      </c>
      <c r="D100" s="17">
        <v>1.23255919248878</v>
      </c>
      <c r="E100" s="17">
        <v>1.6658525534888999</v>
      </c>
      <c r="F100" s="17">
        <v>1.4883973297708599</v>
      </c>
      <c r="G100" s="17">
        <v>1.23033574809399</v>
      </c>
      <c r="H100" s="17">
        <v>1.2682010960858301</v>
      </c>
      <c r="I100" s="17">
        <v>1.2535960370471599</v>
      </c>
      <c r="J100" s="17">
        <v>1.37597033516545</v>
      </c>
    </row>
    <row r="101" spans="1:10" x14ac:dyDescent="0.2">
      <c r="A101" s="22" t="s">
        <v>92</v>
      </c>
      <c r="B101" s="17">
        <v>7.3412028127136404</v>
      </c>
      <c r="C101" s="17">
        <v>5.4809035447774503</v>
      </c>
      <c r="D101" s="17">
        <v>6.5485286605919004</v>
      </c>
      <c r="E101" s="17">
        <v>7.1870709644347697</v>
      </c>
      <c r="F101" s="17">
        <v>10.7593206656479</v>
      </c>
      <c r="G101" s="17">
        <v>7.51082088121575</v>
      </c>
      <c r="H101" s="17">
        <v>7.7296164335836304</v>
      </c>
      <c r="I101" s="17">
        <v>7.8987266090711197</v>
      </c>
      <c r="J101" s="17">
        <v>9.4429321373424902</v>
      </c>
    </row>
    <row r="102" spans="1:10" x14ac:dyDescent="0.2">
      <c r="A102" s="21" t="s">
        <v>16</v>
      </c>
      <c r="B102" s="25">
        <v>1.5005743206790401</v>
      </c>
      <c r="C102" s="25">
        <v>1.48142908348908</v>
      </c>
      <c r="D102" s="25">
        <v>1.42128997813492</v>
      </c>
      <c r="E102" s="25">
        <v>2.2062366801231001</v>
      </c>
      <c r="F102" s="25">
        <v>1.78092127304384</v>
      </c>
      <c r="G102" s="25">
        <v>2.5177644262921501</v>
      </c>
      <c r="H102" s="25">
        <v>3.7104488326392699</v>
      </c>
      <c r="I102" s="25">
        <v>3.6784260548833498</v>
      </c>
      <c r="J102" s="25">
        <v>2.7168576000351199</v>
      </c>
    </row>
    <row r="103" spans="1:10" x14ac:dyDescent="0.2">
      <c r="A103" s="22" t="s">
        <v>89</v>
      </c>
      <c r="B103" s="17">
        <v>2.0528101952934299</v>
      </c>
      <c r="C103" s="17">
        <v>1.7356193488368299</v>
      </c>
      <c r="D103" s="17">
        <v>2.12873942311677</v>
      </c>
      <c r="E103" s="17">
        <v>2.1784828541412802</v>
      </c>
      <c r="F103" s="17">
        <v>1.9038504312698701</v>
      </c>
      <c r="G103" s="17">
        <v>1.59610131793212</v>
      </c>
      <c r="H103" s="17">
        <v>2.8834193877743099</v>
      </c>
      <c r="I103" s="17">
        <v>4.1686094387942596</v>
      </c>
      <c r="J103" s="17">
        <v>3.3768178142631</v>
      </c>
    </row>
    <row r="104" spans="1:10" x14ac:dyDescent="0.2">
      <c r="A104" s="22" t="s">
        <v>90</v>
      </c>
      <c r="B104" s="17">
        <v>0.78170113954517495</v>
      </c>
      <c r="C104" s="17">
        <v>0.87125208101860196</v>
      </c>
      <c r="D104" s="17">
        <v>0.58202368595241505</v>
      </c>
      <c r="E104" s="17">
        <v>0.73280510836581103</v>
      </c>
      <c r="F104" s="17">
        <v>0.92812300785944901</v>
      </c>
      <c r="G104" s="17">
        <v>1.40467070199557</v>
      </c>
      <c r="H104" s="17">
        <v>0.79445180690833905</v>
      </c>
      <c r="I104" s="17">
        <v>0.55006847850019203</v>
      </c>
      <c r="J104" s="17">
        <v>3.8750721116553501</v>
      </c>
    </row>
    <row r="105" spans="1:10" x14ac:dyDescent="0.2">
      <c r="A105" s="22" t="s">
        <v>91</v>
      </c>
      <c r="B105" s="17">
        <v>0.87379487025710401</v>
      </c>
      <c r="C105" s="17">
        <v>0.81467751215957596</v>
      </c>
      <c r="D105" s="17">
        <v>0.75271383698468997</v>
      </c>
      <c r="E105" s="17">
        <v>0.98909773778895005</v>
      </c>
      <c r="F105" s="17">
        <v>0.91944012920626805</v>
      </c>
      <c r="G105" s="17">
        <v>0.65594935269743804</v>
      </c>
      <c r="H105" s="17">
        <v>1.2315630654704</v>
      </c>
      <c r="I105" s="17">
        <v>0.72967970553961203</v>
      </c>
      <c r="J105" s="17">
        <v>0.77330862823766899</v>
      </c>
    </row>
    <row r="106" spans="1:10" x14ac:dyDescent="0.2">
      <c r="A106" s="22" t="s">
        <v>92</v>
      </c>
      <c r="B106" s="17">
        <v>5.1113046808099503</v>
      </c>
      <c r="C106" s="17">
        <v>4.9073229139540198</v>
      </c>
      <c r="D106" s="17">
        <v>4.61644218652616</v>
      </c>
      <c r="E106" s="17">
        <v>8.6709592659171797</v>
      </c>
      <c r="F106" s="17">
        <v>5.9390573829019901</v>
      </c>
      <c r="G106" s="17">
        <v>8.8188110633706494</v>
      </c>
      <c r="H106" s="17">
        <v>13.3844259175677</v>
      </c>
      <c r="I106" s="17">
        <v>11.6087601270899</v>
      </c>
      <c r="J106" s="17">
        <v>7.01599903251436</v>
      </c>
    </row>
    <row r="107" spans="1:10" x14ac:dyDescent="0.2">
      <c r="A107" s="21" t="s">
        <v>17</v>
      </c>
      <c r="B107" s="25">
        <v>5.0189525191045501</v>
      </c>
      <c r="C107" s="25">
        <v>7.6055920664932701</v>
      </c>
      <c r="D107" s="25">
        <v>5.5040560287146798</v>
      </c>
      <c r="E107" s="25">
        <v>6.8556098764407398</v>
      </c>
      <c r="F107" s="25">
        <v>7.8361047708098903</v>
      </c>
      <c r="G107" s="25">
        <v>6.6102792563013297</v>
      </c>
      <c r="H107" s="25">
        <v>21.795562009966201</v>
      </c>
      <c r="I107" s="25">
        <v>10.508873557645099</v>
      </c>
      <c r="J107" s="25">
        <v>7.8113756787390898</v>
      </c>
    </row>
    <row r="108" spans="1:10" x14ac:dyDescent="0.2">
      <c r="A108" s="22" t="s">
        <v>89</v>
      </c>
      <c r="B108" s="17">
        <v>6.2434883953600204</v>
      </c>
      <c r="C108" s="17">
        <v>4.5929094716641004</v>
      </c>
      <c r="D108" s="17">
        <v>5.9548303222327599</v>
      </c>
      <c r="E108" s="17">
        <v>7.6503422765695399</v>
      </c>
      <c r="F108" s="17">
        <v>6.3510668810453401</v>
      </c>
      <c r="G108" s="17">
        <v>5.4937594492628401</v>
      </c>
      <c r="H108" s="17">
        <v>6.1748776629434303</v>
      </c>
      <c r="I108" s="17">
        <v>6.5146306196455601</v>
      </c>
      <c r="J108" s="17">
        <v>8.6612828029493194</v>
      </c>
    </row>
    <row r="109" spans="1:10" x14ac:dyDescent="0.2">
      <c r="A109" s="22" t="s">
        <v>90</v>
      </c>
      <c r="B109" s="17">
        <v>4.5618180805194797</v>
      </c>
      <c r="C109" s="17">
        <v>16.701273090574698</v>
      </c>
      <c r="D109" s="17">
        <v>4.1842762023167399</v>
      </c>
      <c r="E109" s="17">
        <v>5.4451213866455097</v>
      </c>
      <c r="F109" s="17">
        <v>9.9367746155003704</v>
      </c>
      <c r="G109" s="17">
        <v>5.31447009153369</v>
      </c>
      <c r="H109" s="17">
        <v>51.277576130132701</v>
      </c>
      <c r="I109" s="17">
        <v>20.2901031101622</v>
      </c>
      <c r="J109" s="17">
        <v>7.4781536813742502</v>
      </c>
    </row>
    <row r="110" spans="1:10" x14ac:dyDescent="0.2">
      <c r="A110" s="22" t="s">
        <v>91</v>
      </c>
      <c r="B110" s="17">
        <v>2.3761779200248698</v>
      </c>
      <c r="C110" s="17">
        <v>1.9586051814062699</v>
      </c>
      <c r="D110" s="17">
        <v>2.3400927649611201</v>
      </c>
      <c r="E110" s="17">
        <v>2.6487369544898201</v>
      </c>
      <c r="F110" s="17">
        <v>1.9563801184454701</v>
      </c>
      <c r="G110" s="17">
        <v>2.0863506760564299</v>
      </c>
      <c r="H110" s="17">
        <v>2.0505349525044601</v>
      </c>
      <c r="I110" s="17">
        <v>3.24752012303215</v>
      </c>
      <c r="J110" s="17">
        <v>2.3296950526246398</v>
      </c>
    </row>
    <row r="111" spans="1:10" x14ac:dyDescent="0.2">
      <c r="A111" s="23" t="s">
        <v>92</v>
      </c>
      <c r="B111" s="19">
        <v>6.16147989713056</v>
      </c>
      <c r="C111" s="19">
        <v>7.3719303381009</v>
      </c>
      <c r="D111" s="19">
        <v>7.8568930330831499</v>
      </c>
      <c r="E111" s="19">
        <v>9.8042870082262592</v>
      </c>
      <c r="F111" s="19">
        <v>10.6114499161443</v>
      </c>
      <c r="G111" s="19">
        <v>9.1311039344571192</v>
      </c>
      <c r="H111" s="19">
        <v>10.431063936108201</v>
      </c>
      <c r="I111" s="19">
        <v>9.7933089670223392</v>
      </c>
      <c r="J111" s="19">
        <v>11.004350994409201</v>
      </c>
    </row>
    <row r="113" spans="1:1" x14ac:dyDescent="0.2">
      <c r="A113" s="13" t="s">
        <v>22</v>
      </c>
    </row>
    <row r="114" spans="1:1" x14ac:dyDescent="0.2">
      <c r="A114" s="13" t="s">
        <v>97</v>
      </c>
    </row>
    <row r="115" spans="1:1" x14ac:dyDescent="0.2">
      <c r="A115" s="13" t="s">
        <v>84</v>
      </c>
    </row>
    <row r="116" spans="1:1" x14ac:dyDescent="0.2">
      <c r="A116" s="13" t="s">
        <v>79</v>
      </c>
    </row>
    <row r="117" spans="1:1" x14ac:dyDescent="0.2">
      <c r="A117" s="13" t="s">
        <v>26</v>
      </c>
    </row>
    <row r="118" spans="1:1" x14ac:dyDescent="0.2">
      <c r="A118" s="13"/>
    </row>
    <row r="119" spans="1:1" x14ac:dyDescent="0.2">
      <c r="A119" s="13" t="s">
        <v>143</v>
      </c>
    </row>
    <row r="120" spans="1:1" x14ac:dyDescent="0.2">
      <c r="A120" s="13" t="s">
        <v>278</v>
      </c>
    </row>
  </sheetData>
  <mergeCells count="1">
    <mergeCell ref="B6:J6"/>
  </mergeCell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J75"/>
  <sheetViews>
    <sheetView showGridLines="0" workbookViewId="0">
      <pane xSplit="1" ySplit="6" topLeftCell="B55"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HYPERLINK("#'Contents'!A27", "Link to contents")</f>
        <v>Link to contents</v>
      </c>
    </row>
    <row r="3" spans="1:10" ht="15" x14ac:dyDescent="0.25">
      <c r="A3" s="2" t="s">
        <v>101</v>
      </c>
    </row>
    <row r="5" spans="1:10" x14ac:dyDescent="0.2">
      <c r="B5" s="5" t="s">
        <v>4</v>
      </c>
      <c r="C5" s="5" t="s">
        <v>5</v>
      </c>
      <c r="D5" s="5" t="s">
        <v>6</v>
      </c>
      <c r="E5" s="5" t="s">
        <v>7</v>
      </c>
      <c r="F5" s="5" t="s">
        <v>8</v>
      </c>
      <c r="G5" s="5" t="s">
        <v>9</v>
      </c>
      <c r="H5" s="5" t="s">
        <v>10</v>
      </c>
      <c r="I5" s="5" t="s">
        <v>11</v>
      </c>
      <c r="J5" s="5" t="s">
        <v>12</v>
      </c>
    </row>
    <row r="6" spans="1:10" x14ac:dyDescent="0.2">
      <c r="A6" s="6"/>
      <c r="B6" s="91" t="s">
        <v>39</v>
      </c>
      <c r="C6" s="92"/>
      <c r="D6" s="92"/>
      <c r="E6" s="92"/>
      <c r="F6" s="92"/>
      <c r="G6" s="92"/>
      <c r="H6" s="92"/>
      <c r="I6" s="92"/>
      <c r="J6" s="92"/>
    </row>
    <row r="7" spans="1:10" x14ac:dyDescent="0.2">
      <c r="A7" s="9" t="s">
        <v>14</v>
      </c>
    </row>
    <row r="8" spans="1:10" x14ac:dyDescent="0.2">
      <c r="A8" s="22" t="s">
        <v>89</v>
      </c>
      <c r="B8" s="17">
        <v>211.03536821705401</v>
      </c>
      <c r="C8" s="17">
        <v>250.31182795698899</v>
      </c>
      <c r="D8" s="17">
        <v>247.09864457831301</v>
      </c>
      <c r="E8" s="17">
        <v>293.12873427672997</v>
      </c>
      <c r="F8" s="17">
        <v>307.521075581395</v>
      </c>
      <c r="G8" s="17">
        <v>283.63</v>
      </c>
      <c r="H8" s="17">
        <v>319.917670682731</v>
      </c>
      <c r="I8" s="17">
        <v>306.38626126126098</v>
      </c>
      <c r="J8" s="17">
        <v>328.946120689655</v>
      </c>
    </row>
    <row r="9" spans="1:10" x14ac:dyDescent="0.2">
      <c r="A9" s="22" t="s">
        <v>92</v>
      </c>
      <c r="B9" s="17">
        <v>436.82142857142901</v>
      </c>
      <c r="C9" s="17">
        <v>210.658482142857</v>
      </c>
      <c r="D9" s="17">
        <v>151.461538461538</v>
      </c>
      <c r="E9" s="17">
        <v>235.417613636364</v>
      </c>
      <c r="F9" s="17">
        <v>311.26209677419399</v>
      </c>
      <c r="G9" s="17">
        <v>294.99739583333297</v>
      </c>
      <c r="H9" s="17">
        <v>532.39033018867894</v>
      </c>
      <c r="I9" s="17">
        <v>394.30759803921597</v>
      </c>
      <c r="J9" s="17">
        <v>516.420200892857</v>
      </c>
    </row>
    <row r="10" spans="1:10" x14ac:dyDescent="0.2">
      <c r="A10" s="21" t="s">
        <v>15</v>
      </c>
      <c r="B10" s="25"/>
      <c r="C10" s="25"/>
      <c r="D10" s="25"/>
      <c r="E10" s="25"/>
      <c r="F10" s="25"/>
      <c r="G10" s="25"/>
      <c r="H10" s="25"/>
      <c r="I10" s="25"/>
      <c r="J10" s="25"/>
    </row>
    <row r="11" spans="1:10" x14ac:dyDescent="0.2">
      <c r="A11" s="22" t="s">
        <v>89</v>
      </c>
      <c r="B11" s="17">
        <v>206.06904761904801</v>
      </c>
      <c r="C11" s="17">
        <v>215.295634920635</v>
      </c>
      <c r="D11" s="17">
        <v>196.94328703703701</v>
      </c>
      <c r="E11" s="17">
        <v>299.54629629629602</v>
      </c>
      <c r="F11" s="17">
        <v>293.28951149425302</v>
      </c>
      <c r="G11" s="17">
        <v>274.309027777778</v>
      </c>
      <c r="H11" s="17">
        <v>264.90587797619003</v>
      </c>
      <c r="I11" s="17">
        <v>279.63858695652198</v>
      </c>
      <c r="J11" s="17">
        <v>286.35507246376801</v>
      </c>
    </row>
    <row r="12" spans="1:10" x14ac:dyDescent="0.2">
      <c r="A12" s="22" t="s">
        <v>92</v>
      </c>
      <c r="B12" s="17">
        <v>152.965277777778</v>
      </c>
      <c r="C12" s="17">
        <v>111.175</v>
      </c>
      <c r="D12" s="17">
        <v>121.538043478261</v>
      </c>
      <c r="E12" s="17">
        <v>150.98828125</v>
      </c>
      <c r="F12" s="17">
        <v>107.39453125</v>
      </c>
      <c r="G12" s="17">
        <v>120.4375</v>
      </c>
      <c r="H12" s="17">
        <v>197.336538461538</v>
      </c>
      <c r="I12" s="17">
        <v>241.736111111111</v>
      </c>
      <c r="J12" s="17">
        <v>267.078125</v>
      </c>
    </row>
    <row r="13" spans="1:10" x14ac:dyDescent="0.2">
      <c r="A13" s="21" t="s">
        <v>16</v>
      </c>
      <c r="B13" s="25"/>
      <c r="C13" s="25"/>
      <c r="D13" s="25"/>
      <c r="E13" s="25"/>
      <c r="F13" s="25"/>
      <c r="G13" s="25"/>
      <c r="H13" s="25"/>
      <c r="I13" s="25"/>
      <c r="J13" s="25"/>
    </row>
    <row r="14" spans="1:10" x14ac:dyDescent="0.2">
      <c r="A14" s="22" t="s">
        <v>89</v>
      </c>
      <c r="B14" s="17" t="s">
        <v>74</v>
      </c>
      <c r="C14" s="17" t="s">
        <v>74</v>
      </c>
      <c r="D14" s="17" t="s">
        <v>74</v>
      </c>
      <c r="E14" s="17" t="s">
        <v>74</v>
      </c>
      <c r="F14" s="17">
        <v>270.42261904761898</v>
      </c>
      <c r="G14" s="17" t="s">
        <v>74</v>
      </c>
      <c r="H14" s="17">
        <v>296.765625</v>
      </c>
      <c r="I14" s="17">
        <v>296.765625</v>
      </c>
      <c r="J14" s="17">
        <v>273.9375</v>
      </c>
    </row>
    <row r="15" spans="1:10" x14ac:dyDescent="0.2">
      <c r="A15" s="22" t="s">
        <v>92</v>
      </c>
      <c r="B15" s="17" t="s">
        <v>74</v>
      </c>
      <c r="C15" s="17" t="s">
        <v>74</v>
      </c>
      <c r="D15" s="17">
        <v>67.1145833333333</v>
      </c>
      <c r="E15" s="17" t="s">
        <v>74</v>
      </c>
      <c r="F15" s="17" t="s">
        <v>74</v>
      </c>
      <c r="G15" s="17" t="s">
        <v>74</v>
      </c>
      <c r="H15" s="17">
        <v>28.109375</v>
      </c>
      <c r="I15" s="17">
        <v>14.487500000000001</v>
      </c>
      <c r="J15" s="17" t="s">
        <v>74</v>
      </c>
    </row>
    <row r="16" spans="1:10" x14ac:dyDescent="0.2">
      <c r="A16" s="21" t="s">
        <v>17</v>
      </c>
      <c r="B16" s="25"/>
      <c r="C16" s="25"/>
      <c r="D16" s="25"/>
      <c r="E16" s="25"/>
      <c r="F16" s="25"/>
      <c r="G16" s="25"/>
      <c r="H16" s="25"/>
      <c r="I16" s="25"/>
      <c r="J16" s="25"/>
    </row>
    <row r="17" spans="1:10" x14ac:dyDescent="0.2">
      <c r="A17" s="22" t="s">
        <v>89</v>
      </c>
      <c r="B17" s="17">
        <v>226.88095238095201</v>
      </c>
      <c r="C17" s="17">
        <v>348.399509803922</v>
      </c>
      <c r="D17" s="17">
        <v>346.12946428571399</v>
      </c>
      <c r="E17" s="17">
        <v>272.04166666666703</v>
      </c>
      <c r="F17" s="17">
        <v>359.19345238095201</v>
      </c>
      <c r="G17" s="17">
        <v>362.887152777778</v>
      </c>
      <c r="H17" s="17">
        <v>457.88586956521698</v>
      </c>
      <c r="I17" s="17">
        <v>359.25607638888903</v>
      </c>
      <c r="J17" s="17">
        <v>391.00810185185202</v>
      </c>
    </row>
    <row r="18" spans="1:10" x14ac:dyDescent="0.2">
      <c r="A18" s="23" t="s">
        <v>92</v>
      </c>
      <c r="B18" s="19">
        <v>848.868055555556</v>
      </c>
      <c r="C18" s="19">
        <v>373.55113636363598</v>
      </c>
      <c r="D18" s="19">
        <v>270.89375000000001</v>
      </c>
      <c r="E18" s="19">
        <v>541.78750000000002</v>
      </c>
      <c r="F18" s="19">
        <v>648.13541666666697</v>
      </c>
      <c r="G18" s="19">
        <v>624.36397058823502</v>
      </c>
      <c r="H18" s="19">
        <v>998.84782608695696</v>
      </c>
      <c r="I18" s="19">
        <v>711.07236842105306</v>
      </c>
      <c r="J18" s="19">
        <v>853.44124999999997</v>
      </c>
    </row>
    <row r="19" spans="1:10" x14ac:dyDescent="0.2">
      <c r="A19" s="9" t="s">
        <v>18</v>
      </c>
    </row>
    <row r="20" spans="1:10" x14ac:dyDescent="0.2">
      <c r="A20" s="22" t="s">
        <v>89</v>
      </c>
      <c r="B20" s="17">
        <v>345.31829222720501</v>
      </c>
      <c r="C20" s="17">
        <v>305.522569444444</v>
      </c>
      <c r="D20" s="17">
        <v>343.73015873015902</v>
      </c>
      <c r="E20" s="17">
        <v>334.59753976143099</v>
      </c>
      <c r="F20" s="17">
        <v>342.34446564885502</v>
      </c>
      <c r="G20" s="17">
        <v>352.186246141975</v>
      </c>
      <c r="H20" s="17">
        <v>351.51180275537598</v>
      </c>
      <c r="I20" s="17">
        <v>350.24773662551399</v>
      </c>
      <c r="J20" s="17">
        <v>349.95702822892503</v>
      </c>
    </row>
    <row r="21" spans="1:10" x14ac:dyDescent="0.2">
      <c r="A21" s="22" t="s">
        <v>92</v>
      </c>
      <c r="B21" s="17">
        <v>595.63653846153795</v>
      </c>
      <c r="C21" s="17">
        <v>521.02848101265795</v>
      </c>
      <c r="D21" s="17">
        <v>454.67100253807098</v>
      </c>
      <c r="E21" s="17">
        <v>418.83407738095201</v>
      </c>
      <c r="F21" s="17">
        <v>485.32158430232602</v>
      </c>
      <c r="G21" s="17">
        <v>599.22373417721496</v>
      </c>
      <c r="H21" s="17">
        <v>579.60521582733804</v>
      </c>
      <c r="I21" s="17">
        <v>640.35777698863603</v>
      </c>
      <c r="J21" s="17">
        <v>633.65997869318198</v>
      </c>
    </row>
    <row r="22" spans="1:10" x14ac:dyDescent="0.2">
      <c r="A22" s="21" t="s">
        <v>15</v>
      </c>
      <c r="B22" s="25"/>
      <c r="C22" s="25"/>
      <c r="D22" s="25"/>
      <c r="E22" s="25"/>
      <c r="F22" s="25"/>
      <c r="G22" s="25"/>
      <c r="H22" s="25"/>
      <c r="I22" s="25"/>
      <c r="J22" s="25"/>
    </row>
    <row r="23" spans="1:10" x14ac:dyDescent="0.2">
      <c r="A23" s="22" t="s">
        <v>89</v>
      </c>
      <c r="B23" s="17">
        <v>325.84201388888903</v>
      </c>
      <c r="C23" s="17">
        <v>295.73415492957702</v>
      </c>
      <c r="D23" s="17">
        <v>319.59130116959102</v>
      </c>
      <c r="E23" s="17">
        <v>319.381612827715</v>
      </c>
      <c r="F23" s="17">
        <v>323.86986224028902</v>
      </c>
      <c r="G23" s="17">
        <v>329.45710784313701</v>
      </c>
      <c r="H23" s="17">
        <v>327.28757122507102</v>
      </c>
      <c r="I23" s="17">
        <v>320.271301498127</v>
      </c>
      <c r="J23" s="17">
        <v>333.63029427942803</v>
      </c>
    </row>
    <row r="24" spans="1:10" x14ac:dyDescent="0.2">
      <c r="A24" s="22" t="s">
        <v>92</v>
      </c>
      <c r="B24" s="17">
        <v>230.4296875</v>
      </c>
      <c r="C24" s="17">
        <v>165.50529661016901</v>
      </c>
      <c r="D24" s="17">
        <v>208.791666666667</v>
      </c>
      <c r="E24" s="17">
        <v>238.77518656716401</v>
      </c>
      <c r="F24" s="17">
        <v>267.55473372781103</v>
      </c>
      <c r="G24" s="17">
        <v>385.31409438775501</v>
      </c>
      <c r="H24" s="17">
        <v>326.76967592592598</v>
      </c>
      <c r="I24" s="17">
        <v>412.08430232558101</v>
      </c>
      <c r="J24" s="17">
        <v>442.16343582887703</v>
      </c>
    </row>
    <row r="25" spans="1:10" x14ac:dyDescent="0.2">
      <c r="A25" s="21" t="s">
        <v>16</v>
      </c>
      <c r="B25" s="25"/>
      <c r="C25" s="25"/>
      <c r="D25" s="25"/>
      <c r="E25" s="25"/>
      <c r="F25" s="25"/>
      <c r="G25" s="25"/>
      <c r="H25" s="25"/>
      <c r="I25" s="25"/>
      <c r="J25" s="25"/>
    </row>
    <row r="26" spans="1:10" x14ac:dyDescent="0.2">
      <c r="A26" s="22" t="s">
        <v>89</v>
      </c>
      <c r="B26" s="17">
        <v>266.77272727272702</v>
      </c>
      <c r="C26" s="17">
        <v>186.85964912280701</v>
      </c>
      <c r="D26" s="17">
        <v>289.32291666666703</v>
      </c>
      <c r="E26" s="17">
        <v>304.571078431373</v>
      </c>
      <c r="F26" s="17">
        <v>282.93154761904799</v>
      </c>
      <c r="G26" s="17">
        <v>341.513392857143</v>
      </c>
      <c r="H26" s="17">
        <v>291.37109375</v>
      </c>
      <c r="I26" s="17">
        <v>251.248263888889</v>
      </c>
      <c r="J26" s="17">
        <v>337.85624999999999</v>
      </c>
    </row>
    <row r="27" spans="1:10" x14ac:dyDescent="0.2">
      <c r="A27" s="22" t="s">
        <v>92</v>
      </c>
      <c r="B27" s="17">
        <v>109.15625</v>
      </c>
      <c r="C27" s="17">
        <v>114.908333333333</v>
      </c>
      <c r="D27" s="17">
        <v>77.5138888888889</v>
      </c>
      <c r="E27" s="17">
        <v>132.8046875</v>
      </c>
      <c r="F27" s="17">
        <v>170.01249999999999</v>
      </c>
      <c r="G27" s="17">
        <v>72.26953125</v>
      </c>
      <c r="H27" s="17">
        <v>146.505208333333</v>
      </c>
      <c r="I27" s="17">
        <v>112.357142857143</v>
      </c>
      <c r="J27" s="17">
        <v>125.551136363636</v>
      </c>
    </row>
    <row r="28" spans="1:10" x14ac:dyDescent="0.2">
      <c r="A28" s="21" t="s">
        <v>17</v>
      </c>
      <c r="B28" s="25"/>
      <c r="C28" s="25"/>
      <c r="D28" s="25"/>
      <c r="E28" s="25"/>
      <c r="F28" s="25"/>
      <c r="G28" s="25"/>
      <c r="H28" s="25"/>
      <c r="I28" s="25"/>
      <c r="J28" s="25"/>
    </row>
    <row r="29" spans="1:10" x14ac:dyDescent="0.2">
      <c r="A29" s="22" t="s">
        <v>89</v>
      </c>
      <c r="B29" s="17">
        <v>399.26807598039198</v>
      </c>
      <c r="C29" s="17">
        <v>359.76666666666699</v>
      </c>
      <c r="D29" s="17">
        <v>428.49312943262402</v>
      </c>
      <c r="E29" s="17">
        <v>380.19230769230802</v>
      </c>
      <c r="F29" s="17">
        <v>396.59205082742301</v>
      </c>
      <c r="G29" s="17">
        <v>431.03815789473703</v>
      </c>
      <c r="H29" s="17">
        <v>424.88355943152499</v>
      </c>
      <c r="I29" s="17">
        <v>423.197751322751</v>
      </c>
      <c r="J29" s="17">
        <v>392.90625</v>
      </c>
    </row>
    <row r="30" spans="1:10" x14ac:dyDescent="0.2">
      <c r="A30" s="23" t="s">
        <v>92</v>
      </c>
      <c r="B30" s="19">
        <v>885.11993243243205</v>
      </c>
      <c r="C30" s="19">
        <v>843.26264880952397</v>
      </c>
      <c r="D30" s="19">
        <v>766.31671348314603</v>
      </c>
      <c r="E30" s="19">
        <v>658.98068181818201</v>
      </c>
      <c r="F30" s="19">
        <v>711.08124999999995</v>
      </c>
      <c r="G30" s="19">
        <v>874.40163934426198</v>
      </c>
      <c r="H30" s="19">
        <v>896.05853174603203</v>
      </c>
      <c r="I30" s="19">
        <v>888.67593930635803</v>
      </c>
      <c r="J30" s="19">
        <v>902.484983766234</v>
      </c>
    </row>
    <row r="31" spans="1:10" x14ac:dyDescent="0.2">
      <c r="A31" s="9" t="s">
        <v>19</v>
      </c>
    </row>
    <row r="32" spans="1:10" x14ac:dyDescent="0.2">
      <c r="A32" s="22" t="s">
        <v>89</v>
      </c>
      <c r="B32" s="17">
        <v>224.64859437750999</v>
      </c>
      <c r="C32" s="17">
        <v>228.08918732782399</v>
      </c>
      <c r="D32" s="17">
        <v>244.41470410628</v>
      </c>
      <c r="E32" s="17">
        <v>262.04389880952402</v>
      </c>
      <c r="F32" s="17">
        <v>253.585677083333</v>
      </c>
      <c r="G32" s="17">
        <v>234.69058098591501</v>
      </c>
      <c r="H32" s="17">
        <v>254.113442822384</v>
      </c>
      <c r="I32" s="17">
        <v>252.79711838006199</v>
      </c>
      <c r="J32" s="17">
        <v>268.459892290249</v>
      </c>
    </row>
    <row r="33" spans="1:10" x14ac:dyDescent="0.2">
      <c r="A33" s="22" t="s">
        <v>92</v>
      </c>
      <c r="B33" s="17">
        <v>351.968321917808</v>
      </c>
      <c r="C33" s="17">
        <v>382.37563131313101</v>
      </c>
      <c r="D33" s="17">
        <v>277.87767094017101</v>
      </c>
      <c r="E33" s="17">
        <v>246.314983443709</v>
      </c>
      <c r="F33" s="17">
        <v>335.80486918604697</v>
      </c>
      <c r="G33" s="17">
        <v>326.50742187499998</v>
      </c>
      <c r="H33" s="17">
        <v>354.61545138888903</v>
      </c>
      <c r="I33" s="17">
        <v>393.53102836879401</v>
      </c>
      <c r="J33" s="17">
        <v>364.476825842697</v>
      </c>
    </row>
    <row r="34" spans="1:10" x14ac:dyDescent="0.2">
      <c r="A34" s="21" t="s">
        <v>15</v>
      </c>
      <c r="B34" s="25"/>
      <c r="C34" s="25"/>
      <c r="D34" s="25"/>
      <c r="E34" s="25"/>
      <c r="F34" s="25"/>
      <c r="G34" s="25"/>
      <c r="H34" s="25"/>
      <c r="I34" s="25"/>
      <c r="J34" s="25"/>
    </row>
    <row r="35" spans="1:10" x14ac:dyDescent="0.2">
      <c r="A35" s="22" t="s">
        <v>89</v>
      </c>
      <c r="B35" s="17">
        <v>178.63233024691399</v>
      </c>
      <c r="C35" s="17">
        <v>204.625</v>
      </c>
      <c r="D35" s="17">
        <v>247.124103942652</v>
      </c>
      <c r="E35" s="17">
        <v>244.94539650537601</v>
      </c>
      <c r="F35" s="17">
        <v>244.58649553571399</v>
      </c>
      <c r="G35" s="17">
        <v>220.49623226950399</v>
      </c>
      <c r="H35" s="17">
        <v>240.58311170212801</v>
      </c>
      <c r="I35" s="17">
        <v>241.70246478873199</v>
      </c>
      <c r="J35" s="17">
        <v>244.75043859649099</v>
      </c>
    </row>
    <row r="36" spans="1:10" x14ac:dyDescent="0.2">
      <c r="A36" s="22" t="s">
        <v>92</v>
      </c>
      <c r="B36" s="17">
        <v>94.128205128205096</v>
      </c>
      <c r="C36" s="17">
        <v>103.34254807692299</v>
      </c>
      <c r="D36" s="17">
        <v>163.03885135135101</v>
      </c>
      <c r="E36" s="17">
        <v>158.6875</v>
      </c>
      <c r="F36" s="17">
        <v>180.86250000000001</v>
      </c>
      <c r="G36" s="17">
        <v>197.47130102040799</v>
      </c>
      <c r="H36" s="17">
        <v>271.38864942528699</v>
      </c>
      <c r="I36" s="17">
        <v>304.7734375</v>
      </c>
      <c r="J36" s="17">
        <v>238.33564814814801</v>
      </c>
    </row>
    <row r="37" spans="1:10" x14ac:dyDescent="0.2">
      <c r="A37" s="21" t="s">
        <v>16</v>
      </c>
      <c r="B37" s="25"/>
      <c r="C37" s="25"/>
      <c r="D37" s="25"/>
      <c r="E37" s="25"/>
      <c r="F37" s="25"/>
      <c r="G37" s="25"/>
      <c r="H37" s="25"/>
      <c r="I37" s="25"/>
      <c r="J37" s="25"/>
    </row>
    <row r="38" spans="1:10" x14ac:dyDescent="0.2">
      <c r="A38" s="22" t="s">
        <v>89</v>
      </c>
      <c r="B38" s="17" t="s">
        <v>74</v>
      </c>
      <c r="C38" s="17" t="s">
        <v>74</v>
      </c>
      <c r="D38" s="17">
        <v>213.65773809523799</v>
      </c>
      <c r="E38" s="17" t="s">
        <v>74</v>
      </c>
      <c r="F38" s="17">
        <v>92.9791666666667</v>
      </c>
      <c r="G38" s="17">
        <v>153.020833333333</v>
      </c>
      <c r="H38" s="17">
        <v>433.734375</v>
      </c>
      <c r="I38" s="17" t="s">
        <v>74</v>
      </c>
      <c r="J38" s="17">
        <v>292.53333333333302</v>
      </c>
    </row>
    <row r="39" spans="1:10" x14ac:dyDescent="0.2">
      <c r="A39" s="22" t="s">
        <v>92</v>
      </c>
      <c r="B39" s="17" t="s">
        <v>74</v>
      </c>
      <c r="C39" s="17">
        <v>34.3263888888889</v>
      </c>
      <c r="D39" s="17">
        <v>41.683035714285701</v>
      </c>
      <c r="E39" s="17">
        <v>43.8671875</v>
      </c>
      <c r="F39" s="17">
        <v>25.926136363636399</v>
      </c>
      <c r="G39" s="17">
        <v>41.8680555555556</v>
      </c>
      <c r="H39" s="17">
        <v>23.731249999999999</v>
      </c>
      <c r="I39" s="17">
        <v>13.806818181818199</v>
      </c>
      <c r="J39" s="17">
        <v>122.55769230769199</v>
      </c>
    </row>
    <row r="40" spans="1:10" x14ac:dyDescent="0.2">
      <c r="A40" s="21" t="s">
        <v>17</v>
      </c>
      <c r="B40" s="25"/>
      <c r="C40" s="25"/>
      <c r="D40" s="25"/>
      <c r="E40" s="25"/>
      <c r="F40" s="25"/>
      <c r="G40" s="25"/>
      <c r="H40" s="25"/>
      <c r="I40" s="25"/>
      <c r="J40" s="25"/>
    </row>
    <row r="41" spans="1:10" x14ac:dyDescent="0.2">
      <c r="A41" s="22" t="s">
        <v>89</v>
      </c>
      <c r="B41" s="17">
        <v>314.89508928571399</v>
      </c>
      <c r="C41" s="17">
        <v>329.40885416666703</v>
      </c>
      <c r="D41" s="17">
        <v>243.44956140350899</v>
      </c>
      <c r="E41" s="17">
        <v>303.26240079365101</v>
      </c>
      <c r="F41" s="17">
        <v>291.09327651515201</v>
      </c>
      <c r="G41" s="17">
        <v>284.38125000000002</v>
      </c>
      <c r="H41" s="17">
        <v>268.30235042735001</v>
      </c>
      <c r="I41" s="17">
        <v>276.52714646464602</v>
      </c>
      <c r="J41" s="17">
        <v>313.82225177305003</v>
      </c>
    </row>
    <row r="42" spans="1:10" x14ac:dyDescent="0.2">
      <c r="A42" s="23" t="s">
        <v>92</v>
      </c>
      <c r="B42" s="19">
        <v>687.333984375</v>
      </c>
      <c r="C42" s="19">
        <v>846.64309210526301</v>
      </c>
      <c r="D42" s="19">
        <v>684.93965517241395</v>
      </c>
      <c r="E42" s="19">
        <v>562.982142857143</v>
      </c>
      <c r="F42" s="19">
        <v>687.19084821428601</v>
      </c>
      <c r="G42" s="19">
        <v>613.4375</v>
      </c>
      <c r="H42" s="19">
        <v>579.07446808510599</v>
      </c>
      <c r="I42" s="19">
        <v>678.950892857143</v>
      </c>
      <c r="J42" s="19">
        <v>658.65570175438597</v>
      </c>
    </row>
    <row r="43" spans="1:10" x14ac:dyDescent="0.2">
      <c r="A43" s="9" t="s">
        <v>20</v>
      </c>
    </row>
    <row r="44" spans="1:10" x14ac:dyDescent="0.2">
      <c r="A44" s="22" t="s">
        <v>89</v>
      </c>
      <c r="B44" s="17">
        <v>309.531744685663</v>
      </c>
      <c r="C44" s="17">
        <v>294.42267552182199</v>
      </c>
      <c r="D44" s="17">
        <v>303.23542560801098</v>
      </c>
      <c r="E44" s="17">
        <v>310.03827484322198</v>
      </c>
      <c r="F44" s="17">
        <v>326.28563278008301</v>
      </c>
      <c r="G44" s="17">
        <v>340.24787825577999</v>
      </c>
      <c r="H44" s="17">
        <v>339.44695425724598</v>
      </c>
      <c r="I44" s="17">
        <v>351.55127274487</v>
      </c>
      <c r="J44" s="17">
        <v>358.215445402299</v>
      </c>
    </row>
    <row r="45" spans="1:10" x14ac:dyDescent="0.2">
      <c r="A45" s="22" t="s">
        <v>92</v>
      </c>
      <c r="B45" s="17">
        <v>615.12390000000005</v>
      </c>
      <c r="C45" s="17">
        <v>649.501886094675</v>
      </c>
      <c r="D45" s="17">
        <v>561.95371490803495</v>
      </c>
      <c r="E45" s="17">
        <v>565.46124774368195</v>
      </c>
      <c r="F45" s="17">
        <v>558.59960354477596</v>
      </c>
      <c r="G45" s="17">
        <v>710.07654494381995</v>
      </c>
      <c r="H45" s="17">
        <v>683.43857597305396</v>
      </c>
      <c r="I45" s="17">
        <v>741.06351195065497</v>
      </c>
      <c r="J45" s="17">
        <v>783.28637833468099</v>
      </c>
    </row>
    <row r="46" spans="1:10" x14ac:dyDescent="0.2">
      <c r="A46" s="21" t="s">
        <v>15</v>
      </c>
      <c r="B46" s="25"/>
      <c r="C46" s="25"/>
      <c r="D46" s="25"/>
      <c r="E46" s="25"/>
      <c r="F46" s="25"/>
      <c r="G46" s="25"/>
      <c r="H46" s="25"/>
      <c r="I46" s="25"/>
      <c r="J46" s="25"/>
    </row>
    <row r="47" spans="1:10" x14ac:dyDescent="0.2">
      <c r="A47" s="22" t="s">
        <v>89</v>
      </c>
      <c r="B47" s="17">
        <v>303.914296134209</v>
      </c>
      <c r="C47" s="17">
        <v>277.61246019108302</v>
      </c>
      <c r="D47" s="17">
        <v>291.21453277990599</v>
      </c>
      <c r="E47" s="17">
        <v>286.60529939587798</v>
      </c>
      <c r="F47" s="17">
        <v>301.14153225806501</v>
      </c>
      <c r="G47" s="17">
        <v>304.38027852650498</v>
      </c>
      <c r="H47" s="17">
        <v>314.62206572769998</v>
      </c>
      <c r="I47" s="17">
        <v>318.58524816176498</v>
      </c>
      <c r="J47" s="17">
        <v>330.94254683462498</v>
      </c>
    </row>
    <row r="48" spans="1:10" x14ac:dyDescent="0.2">
      <c r="A48" s="22" t="s">
        <v>92</v>
      </c>
      <c r="B48" s="17">
        <v>254.60591603053399</v>
      </c>
      <c r="C48" s="17">
        <v>259.67020547945202</v>
      </c>
      <c r="D48" s="17">
        <v>268.516440763052</v>
      </c>
      <c r="E48" s="17">
        <v>311.47262479871199</v>
      </c>
      <c r="F48" s="17">
        <v>347.75282485875698</v>
      </c>
      <c r="G48" s="17">
        <v>434.315707236842</v>
      </c>
      <c r="H48" s="17">
        <v>453.72541130185999</v>
      </c>
      <c r="I48" s="17">
        <v>532.22034182305595</v>
      </c>
      <c r="J48" s="17">
        <v>575.65660014005596</v>
      </c>
    </row>
    <row r="49" spans="1:10" x14ac:dyDescent="0.2">
      <c r="A49" s="21" t="s">
        <v>16</v>
      </c>
      <c r="B49" s="25"/>
      <c r="C49" s="25"/>
      <c r="D49" s="25"/>
      <c r="E49" s="25"/>
      <c r="F49" s="25"/>
      <c r="G49" s="25"/>
      <c r="H49" s="25"/>
      <c r="I49" s="25"/>
      <c r="J49" s="25"/>
    </row>
    <row r="50" spans="1:10" x14ac:dyDescent="0.2">
      <c r="A50" s="22" t="s">
        <v>89</v>
      </c>
      <c r="B50" s="17">
        <v>269.32598039215702</v>
      </c>
      <c r="C50" s="17">
        <v>239.645833333333</v>
      </c>
      <c r="D50" s="17">
        <v>235.496527777778</v>
      </c>
      <c r="E50" s="17">
        <v>219.181306306306</v>
      </c>
      <c r="F50" s="17">
        <v>220.34375</v>
      </c>
      <c r="G50" s="17">
        <v>258.84375</v>
      </c>
      <c r="H50" s="17">
        <v>266.29320987654302</v>
      </c>
      <c r="I50" s="17">
        <v>281.538461538462</v>
      </c>
      <c r="J50" s="17">
        <v>292.668269230769</v>
      </c>
    </row>
    <row r="51" spans="1:10" x14ac:dyDescent="0.2">
      <c r="A51" s="22" t="s">
        <v>92</v>
      </c>
      <c r="B51" s="17">
        <v>59.115740740740698</v>
      </c>
      <c r="C51" s="17">
        <v>75.959051724137893</v>
      </c>
      <c r="D51" s="17">
        <v>131.699652777778</v>
      </c>
      <c r="E51" s="17">
        <v>97.5625</v>
      </c>
      <c r="F51" s="17">
        <v>90.827205882352899</v>
      </c>
      <c r="G51" s="17">
        <v>57.641203703703702</v>
      </c>
      <c r="H51" s="17">
        <v>72.7378472222222</v>
      </c>
      <c r="I51" s="17">
        <v>96.537109375</v>
      </c>
      <c r="J51" s="17">
        <v>75.898148148148195</v>
      </c>
    </row>
    <row r="52" spans="1:10" x14ac:dyDescent="0.2">
      <c r="A52" s="21" t="s">
        <v>17</v>
      </c>
      <c r="B52" s="25"/>
      <c r="C52" s="25"/>
      <c r="D52" s="25"/>
      <c r="E52" s="25"/>
      <c r="F52" s="25"/>
      <c r="G52" s="25"/>
      <c r="H52" s="25"/>
      <c r="I52" s="25"/>
      <c r="J52" s="25"/>
    </row>
    <row r="53" spans="1:10" x14ac:dyDescent="0.2">
      <c r="A53" s="22" t="s">
        <v>89</v>
      </c>
      <c r="B53" s="17">
        <v>321.89171419518402</v>
      </c>
      <c r="C53" s="17">
        <v>325.884382951654</v>
      </c>
      <c r="D53" s="17">
        <v>337.48675337186899</v>
      </c>
      <c r="E53" s="17">
        <v>372.30323505323503</v>
      </c>
      <c r="F53" s="17">
        <v>382.13899253731302</v>
      </c>
      <c r="G53" s="17">
        <v>419.41922116257899</v>
      </c>
      <c r="H53" s="17">
        <v>392.85518846503197</v>
      </c>
      <c r="I53" s="17">
        <v>413.53707510964898</v>
      </c>
      <c r="J53" s="17">
        <v>401.98356549364598</v>
      </c>
    </row>
    <row r="54" spans="1:10" x14ac:dyDescent="0.2">
      <c r="A54" s="23" t="s">
        <v>92</v>
      </c>
      <c r="B54" s="19">
        <v>940.92131696428601</v>
      </c>
      <c r="C54" s="19">
        <v>1001.87728658537</v>
      </c>
      <c r="D54" s="19">
        <v>885.843311623246</v>
      </c>
      <c r="E54" s="19">
        <v>952.53727827051</v>
      </c>
      <c r="F54" s="19">
        <v>834.82666178929799</v>
      </c>
      <c r="G54" s="19">
        <v>1023.01592630854</v>
      </c>
      <c r="H54" s="19">
        <v>987.19020382695498</v>
      </c>
      <c r="I54" s="19">
        <v>1080.99000481696</v>
      </c>
      <c r="J54" s="19">
        <v>1120.6798135080601</v>
      </c>
    </row>
    <row r="55" spans="1:10" x14ac:dyDescent="0.2">
      <c r="A55" s="9" t="s">
        <v>21</v>
      </c>
    </row>
    <row r="56" spans="1:10" x14ac:dyDescent="0.2">
      <c r="A56" s="22" t="s">
        <v>89</v>
      </c>
      <c r="B56" s="17">
        <v>306.86220531184699</v>
      </c>
      <c r="C56" s="17">
        <v>291.30457227138601</v>
      </c>
      <c r="D56" s="17">
        <v>306.34039509536802</v>
      </c>
      <c r="E56" s="17">
        <v>311.547567547055</v>
      </c>
      <c r="F56" s="17">
        <v>323.271958896115</v>
      </c>
      <c r="G56" s="17">
        <v>332.56892004442</v>
      </c>
      <c r="H56" s="17">
        <v>335.87875090383199</v>
      </c>
      <c r="I56" s="17">
        <v>341.18633070956002</v>
      </c>
      <c r="J56" s="17">
        <v>345.64260544437298</v>
      </c>
    </row>
    <row r="57" spans="1:10" x14ac:dyDescent="0.2">
      <c r="A57" s="22" t="s">
        <v>92</v>
      </c>
      <c r="B57" s="17">
        <v>617.76248650108005</v>
      </c>
      <c r="C57" s="17">
        <v>600.286171676545</v>
      </c>
      <c r="D57" s="17">
        <v>517.61268472906397</v>
      </c>
      <c r="E57" s="17">
        <v>532.34135506798498</v>
      </c>
      <c r="F57" s="17">
        <v>526.27731541450805</v>
      </c>
      <c r="G57" s="17">
        <v>659.779259646676</v>
      </c>
      <c r="H57" s="17">
        <v>632.40238515901103</v>
      </c>
      <c r="I57" s="17">
        <v>686.81862285867203</v>
      </c>
      <c r="J57" s="17">
        <v>705.808130440696</v>
      </c>
    </row>
    <row r="58" spans="1:10" x14ac:dyDescent="0.2">
      <c r="A58" s="21" t="s">
        <v>15</v>
      </c>
      <c r="B58" s="25"/>
      <c r="C58" s="25"/>
      <c r="D58" s="25"/>
      <c r="E58" s="25"/>
      <c r="F58" s="25"/>
      <c r="G58" s="25"/>
      <c r="H58" s="25"/>
      <c r="I58" s="25"/>
      <c r="J58" s="25"/>
    </row>
    <row r="59" spans="1:10" x14ac:dyDescent="0.2">
      <c r="A59" s="22" t="s">
        <v>89</v>
      </c>
      <c r="B59" s="17">
        <v>295.07062146892702</v>
      </c>
      <c r="C59" s="17">
        <v>273.27830981182802</v>
      </c>
      <c r="D59" s="17">
        <v>291.57481213097202</v>
      </c>
      <c r="E59" s="17">
        <v>292.50538958196501</v>
      </c>
      <c r="F59" s="17">
        <v>301.75627660906599</v>
      </c>
      <c r="G59" s="17">
        <v>303.455357142857</v>
      </c>
      <c r="H59" s="17">
        <v>309.59910324604499</v>
      </c>
      <c r="I59" s="17">
        <v>311.01786670235498</v>
      </c>
      <c r="J59" s="17">
        <v>321.060590456574</v>
      </c>
    </row>
    <row r="60" spans="1:10" x14ac:dyDescent="0.2">
      <c r="A60" s="22" t="s">
        <v>92</v>
      </c>
      <c r="B60" s="17">
        <v>236.89189632545899</v>
      </c>
      <c r="C60" s="17">
        <v>229.58905945419099</v>
      </c>
      <c r="D60" s="17">
        <v>247.366159830269</v>
      </c>
      <c r="E60" s="17">
        <v>282.21172638436502</v>
      </c>
      <c r="F60" s="17">
        <v>317.15146119842802</v>
      </c>
      <c r="G60" s="17">
        <v>395.868755728689</v>
      </c>
      <c r="H60" s="17">
        <v>406.15163934426198</v>
      </c>
      <c r="I60" s="17">
        <v>484.45373686724002</v>
      </c>
      <c r="J60" s="17">
        <v>508.25089712918702</v>
      </c>
    </row>
    <row r="61" spans="1:10" x14ac:dyDescent="0.2">
      <c r="A61" s="21" t="s">
        <v>16</v>
      </c>
      <c r="B61" s="25"/>
      <c r="C61" s="25"/>
      <c r="D61" s="25"/>
      <c r="E61" s="25"/>
      <c r="F61" s="25"/>
      <c r="G61" s="25"/>
      <c r="H61" s="25"/>
      <c r="I61" s="25"/>
      <c r="J61" s="25"/>
    </row>
    <row r="62" spans="1:10" x14ac:dyDescent="0.2">
      <c r="A62" s="22" t="s">
        <v>89</v>
      </c>
      <c r="B62" s="17">
        <v>265.65347222222198</v>
      </c>
      <c r="C62" s="17">
        <v>216.98124999999999</v>
      </c>
      <c r="D62" s="17">
        <v>248.07980769230801</v>
      </c>
      <c r="E62" s="17">
        <v>254.96597222222201</v>
      </c>
      <c r="F62" s="17">
        <v>233.878144654088</v>
      </c>
      <c r="G62" s="17">
        <v>258.72234848484902</v>
      </c>
      <c r="H62" s="17">
        <v>287.62459935897402</v>
      </c>
      <c r="I62" s="17">
        <v>269.533203125</v>
      </c>
      <c r="J62" s="17">
        <v>303.50315656565698</v>
      </c>
    </row>
    <row r="63" spans="1:10" x14ac:dyDescent="0.2">
      <c r="A63" s="22" t="s">
        <v>92</v>
      </c>
      <c r="B63" s="17">
        <v>84.934523809523796</v>
      </c>
      <c r="C63" s="17">
        <v>78.698660714285694</v>
      </c>
      <c r="D63" s="17">
        <v>98.847115384615407</v>
      </c>
      <c r="E63" s="17">
        <v>93.231481481481495</v>
      </c>
      <c r="F63" s="17">
        <v>78.885044642857096</v>
      </c>
      <c r="G63" s="17">
        <v>59.911830357142897</v>
      </c>
      <c r="H63" s="17">
        <v>89.5439453125</v>
      </c>
      <c r="I63" s="17">
        <v>73.339285714285694</v>
      </c>
      <c r="J63" s="17">
        <v>99.893181818181802</v>
      </c>
    </row>
    <row r="64" spans="1:10" x14ac:dyDescent="0.2">
      <c r="A64" s="21" t="s">
        <v>17</v>
      </c>
      <c r="B64" s="25"/>
      <c r="C64" s="25"/>
      <c r="D64" s="25"/>
      <c r="E64" s="25"/>
      <c r="F64" s="25"/>
      <c r="G64" s="25"/>
      <c r="H64" s="25"/>
      <c r="I64" s="25"/>
      <c r="J64" s="25"/>
    </row>
    <row r="65" spans="1:10" x14ac:dyDescent="0.2">
      <c r="A65" s="22" t="s">
        <v>89</v>
      </c>
      <c r="B65" s="17">
        <v>332.151660070361</v>
      </c>
      <c r="C65" s="17">
        <v>333.458254716981</v>
      </c>
      <c r="D65" s="17">
        <v>348.24530460858603</v>
      </c>
      <c r="E65" s="17">
        <v>364.39607123436701</v>
      </c>
      <c r="F65" s="17">
        <v>377.54065040650403</v>
      </c>
      <c r="G65" s="17">
        <v>408.81781829814503</v>
      </c>
      <c r="H65" s="17">
        <v>396.62076023391802</v>
      </c>
      <c r="I65" s="17">
        <v>402.74238215488202</v>
      </c>
      <c r="J65" s="17">
        <v>391.99074923547403</v>
      </c>
    </row>
    <row r="66" spans="1:10" x14ac:dyDescent="0.2">
      <c r="A66" s="23" t="s">
        <v>92</v>
      </c>
      <c r="B66" s="19">
        <v>950.74552683896604</v>
      </c>
      <c r="C66" s="19">
        <v>958.74453635620898</v>
      </c>
      <c r="D66" s="19">
        <v>853.95175269645597</v>
      </c>
      <c r="E66" s="19">
        <v>927.49115474338998</v>
      </c>
      <c r="F66" s="19">
        <v>804.24937938084099</v>
      </c>
      <c r="G66" s="19">
        <v>980.01724352589599</v>
      </c>
      <c r="H66" s="19">
        <v>938.49893465909099</v>
      </c>
      <c r="I66" s="19">
        <v>1008.68905228758</v>
      </c>
      <c r="J66" s="19">
        <v>1030.7032943766901</v>
      </c>
    </row>
    <row r="68" spans="1:10" x14ac:dyDescent="0.2">
      <c r="A68" s="13" t="s">
        <v>22</v>
      </c>
    </row>
    <row r="69" spans="1:10" x14ac:dyDescent="0.2">
      <c r="A69" s="13" t="s">
        <v>102</v>
      </c>
    </row>
    <row r="70" spans="1:10" x14ac:dyDescent="0.2">
      <c r="A70" s="13" t="s">
        <v>84</v>
      </c>
    </row>
    <row r="71" spans="1:10" x14ac:dyDescent="0.2">
      <c r="A71" s="13" t="s">
        <v>76</v>
      </c>
    </row>
    <row r="72" spans="1:10" x14ac:dyDescent="0.2">
      <c r="A72" s="13" t="s">
        <v>26</v>
      </c>
    </row>
    <row r="73" spans="1:10" x14ac:dyDescent="0.2">
      <c r="A73" s="13"/>
    </row>
    <row r="74" spans="1:10" x14ac:dyDescent="0.2">
      <c r="A74" s="13" t="s">
        <v>143</v>
      </c>
    </row>
    <row r="75" spans="1:10" x14ac:dyDescent="0.2">
      <c r="A75" s="13" t="s">
        <v>278</v>
      </c>
    </row>
  </sheetData>
  <mergeCells count="1">
    <mergeCell ref="B6:J6"/>
  </mergeCell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J75"/>
  <sheetViews>
    <sheetView showGridLines="0" workbookViewId="0">
      <pane xSplit="1" ySplit="6" topLeftCell="B58"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HYPERLINK("#'Contents'!A28", "Link to contents")</f>
        <v>Link to contents</v>
      </c>
    </row>
    <row r="3" spans="1:10" ht="15" x14ac:dyDescent="0.25">
      <c r="A3" s="2" t="s">
        <v>104</v>
      </c>
    </row>
    <row r="5" spans="1:10" x14ac:dyDescent="0.2">
      <c r="B5" s="5" t="s">
        <v>4</v>
      </c>
      <c r="C5" s="5" t="s">
        <v>5</v>
      </c>
      <c r="D5" s="5" t="s">
        <v>6</v>
      </c>
      <c r="E5" s="5" t="s">
        <v>7</v>
      </c>
      <c r="F5" s="5" t="s">
        <v>8</v>
      </c>
      <c r="G5" s="5" t="s">
        <v>9</v>
      </c>
      <c r="H5" s="5" t="s">
        <v>10</v>
      </c>
      <c r="I5" s="5" t="s">
        <v>11</v>
      </c>
      <c r="J5" s="5" t="s">
        <v>12</v>
      </c>
    </row>
    <row r="6" spans="1:10" x14ac:dyDescent="0.2">
      <c r="A6" s="6"/>
      <c r="B6" s="91" t="s">
        <v>43</v>
      </c>
      <c r="C6" s="92"/>
      <c r="D6" s="92"/>
      <c r="E6" s="92"/>
      <c r="F6" s="92"/>
      <c r="G6" s="92"/>
      <c r="H6" s="92"/>
      <c r="I6" s="92"/>
      <c r="J6" s="92"/>
    </row>
    <row r="7" spans="1:10" x14ac:dyDescent="0.2">
      <c r="A7" s="9" t="s">
        <v>14</v>
      </c>
    </row>
    <row r="8" spans="1:10" x14ac:dyDescent="0.2">
      <c r="A8" s="22" t="s">
        <v>89</v>
      </c>
      <c r="B8" s="17">
        <v>173.07487924461799</v>
      </c>
      <c r="C8" s="17">
        <v>182.50909195731001</v>
      </c>
      <c r="D8" s="17">
        <v>205.320527913804</v>
      </c>
      <c r="E8" s="17">
        <v>186.97111131998599</v>
      </c>
      <c r="F8" s="17">
        <v>202.61633289229201</v>
      </c>
      <c r="G8" s="17">
        <v>176.54554224552899</v>
      </c>
      <c r="H8" s="17">
        <v>198.07839650332201</v>
      </c>
      <c r="I8" s="17">
        <v>183.04078354611701</v>
      </c>
      <c r="J8" s="17">
        <v>230.02803327256399</v>
      </c>
    </row>
    <row r="9" spans="1:10" x14ac:dyDescent="0.2">
      <c r="A9" s="22" t="s">
        <v>92</v>
      </c>
      <c r="B9" s="17">
        <v>562.20915268395197</v>
      </c>
      <c r="C9" s="17">
        <v>277.85882367098498</v>
      </c>
      <c r="D9" s="17">
        <v>169.40213635755899</v>
      </c>
      <c r="E9" s="17">
        <v>303.457987139419</v>
      </c>
      <c r="F9" s="17">
        <v>370.30740412082901</v>
      </c>
      <c r="G9" s="17">
        <v>371.44952751226498</v>
      </c>
      <c r="H9" s="17">
        <v>596.66193676377702</v>
      </c>
      <c r="I9" s="17">
        <v>469.81230125763</v>
      </c>
      <c r="J9" s="17">
        <v>514.258232559936</v>
      </c>
    </row>
    <row r="10" spans="1:10" x14ac:dyDescent="0.2">
      <c r="A10" s="21" t="s">
        <v>15</v>
      </c>
      <c r="B10" s="25"/>
      <c r="C10" s="25"/>
      <c r="D10" s="25"/>
      <c r="E10" s="25"/>
      <c r="F10" s="25"/>
      <c r="G10" s="25"/>
      <c r="H10" s="25"/>
      <c r="I10" s="25"/>
      <c r="J10" s="25"/>
    </row>
    <row r="11" spans="1:10" x14ac:dyDescent="0.2">
      <c r="A11" s="22" t="s">
        <v>89</v>
      </c>
      <c r="B11" s="17">
        <v>169.77538346462799</v>
      </c>
      <c r="C11" s="17">
        <v>152.466663594869</v>
      </c>
      <c r="D11" s="17">
        <v>177.90547708213799</v>
      </c>
      <c r="E11" s="17">
        <v>186.23787630656801</v>
      </c>
      <c r="F11" s="17">
        <v>188.01296836791201</v>
      </c>
      <c r="G11" s="17">
        <v>167.506217875088</v>
      </c>
      <c r="H11" s="17">
        <v>151.75530902128901</v>
      </c>
      <c r="I11" s="17">
        <v>188.57925005078999</v>
      </c>
      <c r="J11" s="17">
        <v>219.236086824539</v>
      </c>
    </row>
    <row r="12" spans="1:10" x14ac:dyDescent="0.2">
      <c r="A12" s="22" t="s">
        <v>92</v>
      </c>
      <c r="B12" s="17">
        <v>136.01306847508101</v>
      </c>
      <c r="C12" s="17">
        <v>121.247699260204</v>
      </c>
      <c r="D12" s="17">
        <v>125.164500762443</v>
      </c>
      <c r="E12" s="17">
        <v>192.221088683978</v>
      </c>
      <c r="F12" s="17">
        <v>144.34948316850901</v>
      </c>
      <c r="G12" s="17">
        <v>156.89498841069701</v>
      </c>
      <c r="H12" s="17">
        <v>261.47272448390999</v>
      </c>
      <c r="I12" s="17">
        <v>308.06024846886498</v>
      </c>
      <c r="J12" s="17">
        <v>282.831535641855</v>
      </c>
    </row>
    <row r="13" spans="1:10" x14ac:dyDescent="0.2">
      <c r="A13" s="21" t="s">
        <v>16</v>
      </c>
      <c r="B13" s="25"/>
      <c r="C13" s="25"/>
      <c r="D13" s="25"/>
      <c r="E13" s="25"/>
      <c r="F13" s="25"/>
      <c r="G13" s="25"/>
      <c r="H13" s="25"/>
      <c r="I13" s="25"/>
      <c r="J13" s="25"/>
    </row>
    <row r="14" spans="1:10" x14ac:dyDescent="0.2">
      <c r="A14" s="22" t="s">
        <v>89</v>
      </c>
      <c r="B14" s="17" t="s">
        <v>74</v>
      </c>
      <c r="C14" s="17" t="s">
        <v>74</v>
      </c>
      <c r="D14" s="17" t="s">
        <v>74</v>
      </c>
      <c r="E14" s="17" t="s">
        <v>74</v>
      </c>
      <c r="F14" s="17">
        <v>203.225384637301</v>
      </c>
      <c r="G14" s="17" t="s">
        <v>74</v>
      </c>
      <c r="H14" s="17">
        <v>172.85177277529601</v>
      </c>
      <c r="I14" s="17">
        <v>87.425062777000605</v>
      </c>
      <c r="J14" s="17">
        <v>64.567687957096595</v>
      </c>
    </row>
    <row r="15" spans="1:10" x14ac:dyDescent="0.2">
      <c r="A15" s="22" t="s">
        <v>92</v>
      </c>
      <c r="B15" s="17" t="s">
        <v>74</v>
      </c>
      <c r="C15" s="17" t="s">
        <v>74</v>
      </c>
      <c r="D15" s="17">
        <v>63.6730837052963</v>
      </c>
      <c r="E15" s="17" t="s">
        <v>74</v>
      </c>
      <c r="F15" s="17" t="s">
        <v>74</v>
      </c>
      <c r="G15" s="17" t="s">
        <v>74</v>
      </c>
      <c r="H15" s="17">
        <v>24.027023360426899</v>
      </c>
      <c r="I15" s="17">
        <v>9.5786628111652394</v>
      </c>
      <c r="J15" s="17" t="s">
        <v>74</v>
      </c>
    </row>
    <row r="16" spans="1:10" x14ac:dyDescent="0.2">
      <c r="A16" s="21" t="s">
        <v>17</v>
      </c>
      <c r="B16" s="25"/>
      <c r="C16" s="25"/>
      <c r="D16" s="25"/>
      <c r="E16" s="25"/>
      <c r="F16" s="25"/>
      <c r="G16" s="25"/>
      <c r="H16" s="25"/>
      <c r="I16" s="25"/>
      <c r="J16" s="25"/>
    </row>
    <row r="17" spans="1:10" x14ac:dyDescent="0.2">
      <c r="A17" s="22" t="s">
        <v>89</v>
      </c>
      <c r="B17" s="17">
        <v>212.72976777215601</v>
      </c>
      <c r="C17" s="17">
        <v>221.69487654281701</v>
      </c>
      <c r="D17" s="17">
        <v>224.82664778028399</v>
      </c>
      <c r="E17" s="17">
        <v>186.76623951936901</v>
      </c>
      <c r="F17" s="17">
        <v>239.728586868782</v>
      </c>
      <c r="G17" s="17">
        <v>209.13054673839099</v>
      </c>
      <c r="H17" s="17">
        <v>238.51644309456401</v>
      </c>
      <c r="I17" s="17">
        <v>177.19992969668399</v>
      </c>
      <c r="J17" s="17">
        <v>246.90645395756101</v>
      </c>
    </row>
    <row r="18" spans="1:10" x14ac:dyDescent="0.2">
      <c r="A18" s="23" t="s">
        <v>92</v>
      </c>
      <c r="B18" s="19">
        <v>658.541962261349</v>
      </c>
      <c r="C18" s="19">
        <v>373.05273569289699</v>
      </c>
      <c r="D18" s="19">
        <v>240.28709327839599</v>
      </c>
      <c r="E18" s="19">
        <v>419.25745806822999</v>
      </c>
      <c r="F18" s="19">
        <v>377.002579824235</v>
      </c>
      <c r="G18" s="19">
        <v>427.43469680965899</v>
      </c>
      <c r="H18" s="19">
        <v>597.75978710301797</v>
      </c>
      <c r="I18" s="19">
        <v>543.24648033417395</v>
      </c>
      <c r="J18" s="19">
        <v>544.11394072821895</v>
      </c>
    </row>
    <row r="19" spans="1:10" x14ac:dyDescent="0.2">
      <c r="A19" s="9" t="s">
        <v>18</v>
      </c>
    </row>
    <row r="20" spans="1:10" x14ac:dyDescent="0.2">
      <c r="A20" s="22" t="s">
        <v>89</v>
      </c>
      <c r="B20" s="17">
        <v>199.09447053000301</v>
      </c>
      <c r="C20" s="17">
        <v>199.18890485164201</v>
      </c>
      <c r="D20" s="17">
        <v>205.91698296661801</v>
      </c>
      <c r="E20" s="17">
        <v>188.67519291535899</v>
      </c>
      <c r="F20" s="17">
        <v>194.94491820103201</v>
      </c>
      <c r="G20" s="17">
        <v>205.06306508588099</v>
      </c>
      <c r="H20" s="17">
        <v>206.53965456288401</v>
      </c>
      <c r="I20" s="17">
        <v>205.74179692717499</v>
      </c>
      <c r="J20" s="17">
        <v>194.12017866634099</v>
      </c>
    </row>
    <row r="21" spans="1:10" x14ac:dyDescent="0.2">
      <c r="A21" s="22" t="s">
        <v>92</v>
      </c>
      <c r="B21" s="17">
        <v>745.94247806575902</v>
      </c>
      <c r="C21" s="17">
        <v>676.50168903003998</v>
      </c>
      <c r="D21" s="17">
        <v>590.98057064737304</v>
      </c>
      <c r="E21" s="17">
        <v>649.61729119151903</v>
      </c>
      <c r="F21" s="17">
        <v>509.769691439273</v>
      </c>
      <c r="G21" s="17">
        <v>642.57053591142005</v>
      </c>
      <c r="H21" s="17">
        <v>634.66098223426798</v>
      </c>
      <c r="I21" s="17">
        <v>609.17345761541299</v>
      </c>
      <c r="J21" s="17">
        <v>604.97143005855196</v>
      </c>
    </row>
    <row r="22" spans="1:10" x14ac:dyDescent="0.2">
      <c r="A22" s="21" t="s">
        <v>15</v>
      </c>
      <c r="B22" s="25"/>
      <c r="C22" s="25"/>
      <c r="D22" s="25"/>
      <c r="E22" s="25"/>
      <c r="F22" s="25"/>
      <c r="G22" s="25"/>
      <c r="H22" s="25"/>
      <c r="I22" s="25"/>
      <c r="J22" s="25"/>
    </row>
    <row r="23" spans="1:10" x14ac:dyDescent="0.2">
      <c r="A23" s="22" t="s">
        <v>89</v>
      </c>
      <c r="B23" s="17">
        <v>173.778307380245</v>
      </c>
      <c r="C23" s="17">
        <v>184.58386326528699</v>
      </c>
      <c r="D23" s="17">
        <v>178.968259529216</v>
      </c>
      <c r="E23" s="17">
        <v>166.52812451597299</v>
      </c>
      <c r="F23" s="17">
        <v>178.54851189145899</v>
      </c>
      <c r="G23" s="17">
        <v>189.64758294143601</v>
      </c>
      <c r="H23" s="17">
        <v>181.94990996536299</v>
      </c>
      <c r="I23" s="17">
        <v>179.98896406064699</v>
      </c>
      <c r="J23" s="17">
        <v>177.05313427179499</v>
      </c>
    </row>
    <row r="24" spans="1:10" x14ac:dyDescent="0.2">
      <c r="A24" s="22" t="s">
        <v>92</v>
      </c>
      <c r="B24" s="17">
        <v>442.10818947511501</v>
      </c>
      <c r="C24" s="17">
        <v>180.662265085657</v>
      </c>
      <c r="D24" s="17">
        <v>242.64820910137001</v>
      </c>
      <c r="E24" s="17">
        <v>292.37739653835098</v>
      </c>
      <c r="F24" s="17">
        <v>292.055937101072</v>
      </c>
      <c r="G24" s="17">
        <v>428.06250154131698</v>
      </c>
      <c r="H24" s="17">
        <v>404.70243241716702</v>
      </c>
      <c r="I24" s="17">
        <v>380.30007686291299</v>
      </c>
      <c r="J24" s="17">
        <v>397.86684351105498</v>
      </c>
    </row>
    <row r="25" spans="1:10" x14ac:dyDescent="0.2">
      <c r="A25" s="21" t="s">
        <v>16</v>
      </c>
      <c r="B25" s="25"/>
      <c r="C25" s="25"/>
      <c r="D25" s="25"/>
      <c r="E25" s="25"/>
      <c r="F25" s="25"/>
      <c r="G25" s="25"/>
      <c r="H25" s="25"/>
      <c r="I25" s="25"/>
      <c r="J25" s="25"/>
    </row>
    <row r="26" spans="1:10" x14ac:dyDescent="0.2">
      <c r="A26" s="22" t="s">
        <v>89</v>
      </c>
      <c r="B26" s="17">
        <v>234.79330771656299</v>
      </c>
      <c r="C26" s="17">
        <v>196.73365233124801</v>
      </c>
      <c r="D26" s="17">
        <v>159.98551131116699</v>
      </c>
      <c r="E26" s="17">
        <v>149.85156900488599</v>
      </c>
      <c r="F26" s="17">
        <v>194.03816890711599</v>
      </c>
      <c r="G26" s="17">
        <v>187.728310002901</v>
      </c>
      <c r="H26" s="17">
        <v>163.49766379340099</v>
      </c>
      <c r="I26" s="17">
        <v>103.56448381996699</v>
      </c>
      <c r="J26" s="17">
        <v>96.731888243355399</v>
      </c>
    </row>
    <row r="27" spans="1:10" x14ac:dyDescent="0.2">
      <c r="A27" s="22" t="s">
        <v>92</v>
      </c>
      <c r="B27" s="17">
        <v>115.95217706482001</v>
      </c>
      <c r="C27" s="17">
        <v>183.36204165108001</v>
      </c>
      <c r="D27" s="17">
        <v>60.926287251880098</v>
      </c>
      <c r="E27" s="17">
        <v>155.19679125248399</v>
      </c>
      <c r="F27" s="17">
        <v>216.902917871683</v>
      </c>
      <c r="G27" s="17">
        <v>103.63941576132601</v>
      </c>
      <c r="H27" s="17">
        <v>284.97599138599401</v>
      </c>
      <c r="I27" s="17">
        <v>202.417066718223</v>
      </c>
      <c r="J27" s="17">
        <v>323.277636601582</v>
      </c>
    </row>
    <row r="28" spans="1:10" x14ac:dyDescent="0.2">
      <c r="A28" s="21" t="s">
        <v>17</v>
      </c>
      <c r="B28" s="25"/>
      <c r="C28" s="25"/>
      <c r="D28" s="25"/>
      <c r="E28" s="25"/>
      <c r="F28" s="25"/>
      <c r="G28" s="25"/>
      <c r="H28" s="25"/>
      <c r="I28" s="25"/>
      <c r="J28" s="25"/>
    </row>
    <row r="29" spans="1:10" x14ac:dyDescent="0.2">
      <c r="A29" s="22" t="s">
        <v>89</v>
      </c>
      <c r="B29" s="17">
        <v>232.11048650366499</v>
      </c>
      <c r="C29" s="17">
        <v>222.07867930284701</v>
      </c>
      <c r="D29" s="17">
        <v>262.17767267778902</v>
      </c>
      <c r="E29" s="17">
        <v>237.85776384443699</v>
      </c>
      <c r="F29" s="17">
        <v>224.63306109106901</v>
      </c>
      <c r="G29" s="17">
        <v>238.022046989562</v>
      </c>
      <c r="H29" s="17">
        <v>252.63806772368901</v>
      </c>
      <c r="I29" s="17">
        <v>242.285790280502</v>
      </c>
      <c r="J29" s="17">
        <v>233.01047828092999</v>
      </c>
    </row>
    <row r="30" spans="1:10" x14ac:dyDescent="0.2">
      <c r="A30" s="23" t="s">
        <v>92</v>
      </c>
      <c r="B30" s="19">
        <v>810.90321398319998</v>
      </c>
      <c r="C30" s="19">
        <v>782.60044167880903</v>
      </c>
      <c r="D30" s="19">
        <v>728.83338290401605</v>
      </c>
      <c r="E30" s="19">
        <v>872.84163970700399</v>
      </c>
      <c r="F30" s="19">
        <v>582.99251916826302</v>
      </c>
      <c r="G30" s="19">
        <v>739.46940258186703</v>
      </c>
      <c r="H30" s="19">
        <v>716.33593355231403</v>
      </c>
      <c r="I30" s="19">
        <v>697.56401437020804</v>
      </c>
      <c r="J30" s="19">
        <v>710.09361725356803</v>
      </c>
    </row>
    <row r="31" spans="1:10" x14ac:dyDescent="0.2">
      <c r="A31" s="9" t="s">
        <v>19</v>
      </c>
    </row>
    <row r="32" spans="1:10" x14ac:dyDescent="0.2">
      <c r="A32" s="22" t="s">
        <v>89</v>
      </c>
      <c r="B32" s="17">
        <v>198.312405590249</v>
      </c>
      <c r="C32" s="17">
        <v>210.215632275811</v>
      </c>
      <c r="D32" s="17">
        <v>211.217178432465</v>
      </c>
      <c r="E32" s="17">
        <v>208.44957860975001</v>
      </c>
      <c r="F32" s="17">
        <v>200.26091126565399</v>
      </c>
      <c r="G32" s="17">
        <v>190.222885231302</v>
      </c>
      <c r="H32" s="17">
        <v>188.12877982774799</v>
      </c>
      <c r="I32" s="17">
        <v>202.36204057968601</v>
      </c>
      <c r="J32" s="17">
        <v>197.73703946191799</v>
      </c>
    </row>
    <row r="33" spans="1:10" x14ac:dyDescent="0.2">
      <c r="A33" s="22" t="s">
        <v>92</v>
      </c>
      <c r="B33" s="17">
        <v>516.15227723896396</v>
      </c>
      <c r="C33" s="17">
        <v>659.52188224597103</v>
      </c>
      <c r="D33" s="17">
        <v>544.35984067442598</v>
      </c>
      <c r="E33" s="17">
        <v>378.82450902710201</v>
      </c>
      <c r="F33" s="17">
        <v>526.85605009772905</v>
      </c>
      <c r="G33" s="17">
        <v>438.96087830397897</v>
      </c>
      <c r="H33" s="17">
        <v>486.50960525708001</v>
      </c>
      <c r="I33" s="17">
        <v>505.247203552651</v>
      </c>
      <c r="J33" s="17">
        <v>445.33560591576901</v>
      </c>
    </row>
    <row r="34" spans="1:10" x14ac:dyDescent="0.2">
      <c r="A34" s="21" t="s">
        <v>15</v>
      </c>
      <c r="B34" s="25"/>
      <c r="C34" s="25"/>
      <c r="D34" s="25"/>
      <c r="E34" s="25"/>
      <c r="F34" s="25"/>
      <c r="G34" s="25"/>
      <c r="H34" s="25"/>
      <c r="I34" s="25"/>
      <c r="J34" s="25"/>
    </row>
    <row r="35" spans="1:10" x14ac:dyDescent="0.2">
      <c r="A35" s="22" t="s">
        <v>89</v>
      </c>
      <c r="B35" s="17">
        <v>175.760895061051</v>
      </c>
      <c r="C35" s="17">
        <v>199.17179050692999</v>
      </c>
      <c r="D35" s="17">
        <v>204.12987611052301</v>
      </c>
      <c r="E35" s="17">
        <v>202.10087407097899</v>
      </c>
      <c r="F35" s="17">
        <v>187.52375227452899</v>
      </c>
      <c r="G35" s="17">
        <v>153.33415271723399</v>
      </c>
      <c r="H35" s="17">
        <v>170.09925984497499</v>
      </c>
      <c r="I35" s="17">
        <v>203.89045590273</v>
      </c>
      <c r="J35" s="17">
        <v>176.130116187406</v>
      </c>
    </row>
    <row r="36" spans="1:10" x14ac:dyDescent="0.2">
      <c r="A36" s="22" t="s">
        <v>92</v>
      </c>
      <c r="B36" s="17">
        <v>127.131742877311</v>
      </c>
      <c r="C36" s="17">
        <v>137.03817803119799</v>
      </c>
      <c r="D36" s="17">
        <v>214.12258086030801</v>
      </c>
      <c r="E36" s="17">
        <v>301.82064232160297</v>
      </c>
      <c r="F36" s="17">
        <v>377.567253783757</v>
      </c>
      <c r="G36" s="17">
        <v>292.78452342287102</v>
      </c>
      <c r="H36" s="17">
        <v>449.18899144862701</v>
      </c>
      <c r="I36" s="17">
        <v>464.44392958824102</v>
      </c>
      <c r="J36" s="17">
        <v>353.80886149115798</v>
      </c>
    </row>
    <row r="37" spans="1:10" x14ac:dyDescent="0.2">
      <c r="A37" s="21" t="s">
        <v>16</v>
      </c>
      <c r="B37" s="25"/>
      <c r="C37" s="25"/>
      <c r="D37" s="25"/>
      <c r="E37" s="25"/>
      <c r="F37" s="25"/>
      <c r="G37" s="25"/>
      <c r="H37" s="25"/>
      <c r="I37" s="25"/>
      <c r="J37" s="25"/>
    </row>
    <row r="38" spans="1:10" x14ac:dyDescent="0.2">
      <c r="A38" s="22" t="s">
        <v>89</v>
      </c>
      <c r="B38" s="17" t="s">
        <v>74</v>
      </c>
      <c r="C38" s="17" t="s">
        <v>74</v>
      </c>
      <c r="D38" s="17">
        <v>163.00911604018501</v>
      </c>
      <c r="E38" s="17" t="s">
        <v>74</v>
      </c>
      <c r="F38" s="17">
        <v>181.51558925755799</v>
      </c>
      <c r="G38" s="17">
        <v>140.81378245528799</v>
      </c>
      <c r="H38" s="17">
        <v>202.472299899425</v>
      </c>
      <c r="I38" s="17" t="s">
        <v>74</v>
      </c>
      <c r="J38" s="17">
        <v>174.95014828139099</v>
      </c>
    </row>
    <row r="39" spans="1:10" x14ac:dyDescent="0.2">
      <c r="A39" s="22" t="s">
        <v>92</v>
      </c>
      <c r="B39" s="17" t="s">
        <v>74</v>
      </c>
      <c r="C39" s="17">
        <v>26.423935974057901</v>
      </c>
      <c r="D39" s="17">
        <v>46.500403639465802</v>
      </c>
      <c r="E39" s="17">
        <v>29.918050972540598</v>
      </c>
      <c r="F39" s="17">
        <v>32.194244659636702</v>
      </c>
      <c r="G39" s="17">
        <v>34.870315607838698</v>
      </c>
      <c r="H39" s="17">
        <v>27.6048514066016</v>
      </c>
      <c r="I39" s="17">
        <v>8.8598662582251393</v>
      </c>
      <c r="J39" s="17">
        <v>299.23857197348502</v>
      </c>
    </row>
    <row r="40" spans="1:10" x14ac:dyDescent="0.2">
      <c r="A40" s="21" t="s">
        <v>17</v>
      </c>
      <c r="B40" s="25"/>
      <c r="C40" s="25"/>
      <c r="D40" s="25"/>
      <c r="E40" s="25"/>
      <c r="F40" s="25"/>
      <c r="G40" s="25"/>
      <c r="H40" s="25"/>
      <c r="I40" s="25"/>
      <c r="J40" s="25"/>
    </row>
    <row r="41" spans="1:10" x14ac:dyDescent="0.2">
      <c r="A41" s="22" t="s">
        <v>89</v>
      </c>
      <c r="B41" s="17">
        <v>214.60172554540401</v>
      </c>
      <c r="C41" s="17">
        <v>234.06179344595299</v>
      </c>
      <c r="D41" s="17">
        <v>238.89492036765401</v>
      </c>
      <c r="E41" s="17">
        <v>222.649733712688</v>
      </c>
      <c r="F41" s="17">
        <v>226.20634315517501</v>
      </c>
      <c r="G41" s="17">
        <v>258.47817357962401</v>
      </c>
      <c r="H41" s="17">
        <v>220.372410193978</v>
      </c>
      <c r="I41" s="17">
        <v>201.27634871381099</v>
      </c>
      <c r="J41" s="17">
        <v>233.92189994410001</v>
      </c>
    </row>
    <row r="42" spans="1:10" x14ac:dyDescent="0.2">
      <c r="A42" s="23" t="s">
        <v>92</v>
      </c>
      <c r="B42" s="19">
        <v>625.97808560814406</v>
      </c>
      <c r="C42" s="19">
        <v>875.09097269698498</v>
      </c>
      <c r="D42" s="19">
        <v>934.20580131379995</v>
      </c>
      <c r="E42" s="19">
        <v>457.158600864665</v>
      </c>
      <c r="F42" s="19">
        <v>634.43548865440505</v>
      </c>
      <c r="G42" s="19">
        <v>547.51191166902595</v>
      </c>
      <c r="H42" s="19">
        <v>519.66423149141099</v>
      </c>
      <c r="I42" s="19">
        <v>524.29296531481702</v>
      </c>
      <c r="J42" s="19">
        <v>485.91459223720801</v>
      </c>
    </row>
    <row r="43" spans="1:10" x14ac:dyDescent="0.2">
      <c r="A43" s="9" t="s">
        <v>20</v>
      </c>
    </row>
    <row r="44" spans="1:10" x14ac:dyDescent="0.2">
      <c r="A44" s="22" t="s">
        <v>89</v>
      </c>
      <c r="B44" s="17">
        <v>216.08857188496401</v>
      </c>
      <c r="C44" s="17">
        <v>208.40214582175301</v>
      </c>
      <c r="D44" s="17">
        <v>207.42780205296299</v>
      </c>
      <c r="E44" s="17">
        <v>205.179696524273</v>
      </c>
      <c r="F44" s="17">
        <v>218.28965385256899</v>
      </c>
      <c r="G44" s="17">
        <v>223.25530815579199</v>
      </c>
      <c r="H44" s="17">
        <v>215.63970421411199</v>
      </c>
      <c r="I44" s="17">
        <v>226.77013349234301</v>
      </c>
      <c r="J44" s="17">
        <v>212.99987566764401</v>
      </c>
    </row>
    <row r="45" spans="1:10" x14ac:dyDescent="0.2">
      <c r="A45" s="22" t="s">
        <v>92</v>
      </c>
      <c r="B45" s="17">
        <v>761.29527168513596</v>
      </c>
      <c r="C45" s="17">
        <v>968.41391282167206</v>
      </c>
      <c r="D45" s="17">
        <v>733.56693962159295</v>
      </c>
      <c r="E45" s="17">
        <v>867.74896805287904</v>
      </c>
      <c r="F45" s="17">
        <v>658.49282296914498</v>
      </c>
      <c r="G45" s="17">
        <v>743.98783566648297</v>
      </c>
      <c r="H45" s="17">
        <v>734.89482498385496</v>
      </c>
      <c r="I45" s="17">
        <v>762.43850394412095</v>
      </c>
      <c r="J45" s="17">
        <v>792.80863415263298</v>
      </c>
    </row>
    <row r="46" spans="1:10" x14ac:dyDescent="0.2">
      <c r="A46" s="21" t="s">
        <v>15</v>
      </c>
      <c r="B46" s="25"/>
      <c r="C46" s="25"/>
      <c r="D46" s="25"/>
      <c r="E46" s="25"/>
      <c r="F46" s="25"/>
      <c r="G46" s="25"/>
      <c r="H46" s="25"/>
      <c r="I46" s="25"/>
      <c r="J46" s="25"/>
    </row>
    <row r="47" spans="1:10" x14ac:dyDescent="0.2">
      <c r="A47" s="22" t="s">
        <v>89</v>
      </c>
      <c r="B47" s="17">
        <v>200.78662399628499</v>
      </c>
      <c r="C47" s="17">
        <v>189.15788745678901</v>
      </c>
      <c r="D47" s="17">
        <v>178.29063153938699</v>
      </c>
      <c r="E47" s="17">
        <v>178.82645412862499</v>
      </c>
      <c r="F47" s="17">
        <v>192.31198726726001</v>
      </c>
      <c r="G47" s="17">
        <v>197.38702546791299</v>
      </c>
      <c r="H47" s="17">
        <v>193.039752186881</v>
      </c>
      <c r="I47" s="17">
        <v>192.76283733774201</v>
      </c>
      <c r="J47" s="17">
        <v>184.79245032980501</v>
      </c>
    </row>
    <row r="48" spans="1:10" x14ac:dyDescent="0.2">
      <c r="A48" s="22" t="s">
        <v>92</v>
      </c>
      <c r="B48" s="17">
        <v>342.121297515121</v>
      </c>
      <c r="C48" s="17">
        <v>372.573440128394</v>
      </c>
      <c r="D48" s="17">
        <v>326.546139991703</v>
      </c>
      <c r="E48" s="17">
        <v>369.29922786339301</v>
      </c>
      <c r="F48" s="17">
        <v>389.27591967401298</v>
      </c>
      <c r="G48" s="17">
        <v>495.21220479103403</v>
      </c>
      <c r="H48" s="17">
        <v>507.73549327299702</v>
      </c>
      <c r="I48" s="17">
        <v>544.25036306577897</v>
      </c>
      <c r="J48" s="17">
        <v>636.77639540947803</v>
      </c>
    </row>
    <row r="49" spans="1:10" x14ac:dyDescent="0.2">
      <c r="A49" s="21" t="s">
        <v>16</v>
      </c>
      <c r="B49" s="25"/>
      <c r="C49" s="25"/>
      <c r="D49" s="25"/>
      <c r="E49" s="25"/>
      <c r="F49" s="25"/>
      <c r="G49" s="25"/>
      <c r="H49" s="25"/>
      <c r="I49" s="25"/>
      <c r="J49" s="25"/>
    </row>
    <row r="50" spans="1:10" x14ac:dyDescent="0.2">
      <c r="A50" s="22" t="s">
        <v>89</v>
      </c>
      <c r="B50" s="17">
        <v>214.28283532425999</v>
      </c>
      <c r="C50" s="17">
        <v>150.796498851118</v>
      </c>
      <c r="D50" s="17">
        <v>148.312765135316</v>
      </c>
      <c r="E50" s="17">
        <v>140.71249805889499</v>
      </c>
      <c r="F50" s="17">
        <v>198.87545365889099</v>
      </c>
      <c r="G50" s="17">
        <v>124.527582352116</v>
      </c>
      <c r="H50" s="17">
        <v>155.58737648543001</v>
      </c>
      <c r="I50" s="17">
        <v>208.25599794585</v>
      </c>
      <c r="J50" s="17">
        <v>113.573390210658</v>
      </c>
    </row>
    <row r="51" spans="1:10" x14ac:dyDescent="0.2">
      <c r="A51" s="22" t="s">
        <v>92</v>
      </c>
      <c r="B51" s="17">
        <v>76.678755346872904</v>
      </c>
      <c r="C51" s="17">
        <v>122.205988594663</v>
      </c>
      <c r="D51" s="17">
        <v>207.13678237214</v>
      </c>
      <c r="E51" s="17">
        <v>127.56014687757499</v>
      </c>
      <c r="F51" s="17">
        <v>160.85790364617199</v>
      </c>
      <c r="G51" s="17">
        <v>99.443136402578901</v>
      </c>
      <c r="H51" s="17">
        <v>103.20748197053101</v>
      </c>
      <c r="I51" s="17">
        <v>202.12473807722299</v>
      </c>
      <c r="J51" s="17">
        <v>121.541219647335</v>
      </c>
    </row>
    <row r="52" spans="1:10" x14ac:dyDescent="0.2">
      <c r="A52" s="21" t="s">
        <v>17</v>
      </c>
      <c r="B52" s="25"/>
      <c r="C52" s="25"/>
      <c r="D52" s="25"/>
      <c r="E52" s="25"/>
      <c r="F52" s="25"/>
      <c r="G52" s="25"/>
      <c r="H52" s="25"/>
      <c r="I52" s="25"/>
      <c r="J52" s="25"/>
    </row>
    <row r="53" spans="1:10" x14ac:dyDescent="0.2">
      <c r="A53" s="22" t="s">
        <v>89</v>
      </c>
      <c r="B53" s="17">
        <v>240.59775379750701</v>
      </c>
      <c r="C53" s="17">
        <v>236.393319622506</v>
      </c>
      <c r="D53" s="17">
        <v>262.48872304422298</v>
      </c>
      <c r="E53" s="17">
        <v>248.457717195779</v>
      </c>
      <c r="F53" s="17">
        <v>252.761825262625</v>
      </c>
      <c r="G53" s="17">
        <v>255.79199502886999</v>
      </c>
      <c r="H53" s="17">
        <v>248.55498723935901</v>
      </c>
      <c r="I53" s="17">
        <v>267.64650811331001</v>
      </c>
      <c r="J53" s="17">
        <v>246.09648527320499</v>
      </c>
    </row>
    <row r="54" spans="1:10" x14ac:dyDescent="0.2">
      <c r="A54" s="23" t="s">
        <v>92</v>
      </c>
      <c r="B54" s="19">
        <v>868.83965187896399</v>
      </c>
      <c r="C54" s="19">
        <v>1173.38185120912</v>
      </c>
      <c r="D54" s="19">
        <v>895.04460535521298</v>
      </c>
      <c r="E54" s="19">
        <v>1185.9520875349201</v>
      </c>
      <c r="F54" s="19">
        <v>806.25171693048901</v>
      </c>
      <c r="G54" s="19">
        <v>838.83657707447901</v>
      </c>
      <c r="H54" s="19">
        <v>851.38849084859498</v>
      </c>
      <c r="I54" s="19">
        <v>906.47426610208902</v>
      </c>
      <c r="J54" s="19">
        <v>883.78750142551996</v>
      </c>
    </row>
    <row r="55" spans="1:10" x14ac:dyDescent="0.2">
      <c r="A55" s="9" t="s">
        <v>21</v>
      </c>
    </row>
    <row r="56" spans="1:10" x14ac:dyDescent="0.2">
      <c r="A56" s="22" t="s">
        <v>89</v>
      </c>
      <c r="B56" s="17">
        <v>211.621870574621</v>
      </c>
      <c r="C56" s="17">
        <v>208.405692551302</v>
      </c>
      <c r="D56" s="17">
        <v>209.64267733636399</v>
      </c>
      <c r="E56" s="17">
        <v>201.567232052713</v>
      </c>
      <c r="F56" s="17">
        <v>211.73001800549099</v>
      </c>
      <c r="G56" s="17">
        <v>216.92391584987399</v>
      </c>
      <c r="H56" s="17">
        <v>212.16766239394599</v>
      </c>
      <c r="I56" s="17">
        <v>218.49734488067099</v>
      </c>
      <c r="J56" s="17">
        <v>208.59074738460799</v>
      </c>
    </row>
    <row r="57" spans="1:10" x14ac:dyDescent="0.2">
      <c r="A57" s="22" t="s">
        <v>92</v>
      </c>
      <c r="B57" s="17">
        <v>770.99042244605596</v>
      </c>
      <c r="C57" s="17">
        <v>900.44997126641999</v>
      </c>
      <c r="D57" s="17">
        <v>707.33533398995598</v>
      </c>
      <c r="E57" s="17">
        <v>900.45030830995699</v>
      </c>
      <c r="F57" s="17">
        <v>629.13693376996105</v>
      </c>
      <c r="G57" s="17">
        <v>730.95045511547403</v>
      </c>
      <c r="H57" s="17">
        <v>697.16875012376897</v>
      </c>
      <c r="I57" s="17">
        <v>721.61719827911804</v>
      </c>
      <c r="J57" s="17">
        <v>735.91808530450203</v>
      </c>
    </row>
    <row r="58" spans="1:10" x14ac:dyDescent="0.2">
      <c r="A58" s="21" t="s">
        <v>15</v>
      </c>
      <c r="B58" s="25"/>
      <c r="C58" s="25"/>
      <c r="D58" s="25"/>
      <c r="E58" s="25"/>
      <c r="F58" s="25"/>
      <c r="G58" s="25"/>
      <c r="H58" s="25"/>
      <c r="I58" s="25"/>
      <c r="J58" s="25"/>
    </row>
    <row r="59" spans="1:10" x14ac:dyDescent="0.2">
      <c r="A59" s="22" t="s">
        <v>89</v>
      </c>
      <c r="B59" s="17">
        <v>195.31486820410399</v>
      </c>
      <c r="C59" s="17">
        <v>190.89225054292501</v>
      </c>
      <c r="D59" s="17">
        <v>182.40369716058299</v>
      </c>
      <c r="E59" s="17">
        <v>179.46676586692899</v>
      </c>
      <c r="F59" s="17">
        <v>189.15237497506601</v>
      </c>
      <c r="G59" s="17">
        <v>192.35062921230499</v>
      </c>
      <c r="H59" s="17">
        <v>187.57502864850099</v>
      </c>
      <c r="I59" s="17">
        <v>190.248675318035</v>
      </c>
      <c r="J59" s="17">
        <v>184.714227725142</v>
      </c>
    </row>
    <row r="60" spans="1:10" x14ac:dyDescent="0.2">
      <c r="A60" s="22" t="s">
        <v>92</v>
      </c>
      <c r="B60" s="17">
        <v>337.18139687593498</v>
      </c>
      <c r="C60" s="17">
        <v>333.69122939251997</v>
      </c>
      <c r="D60" s="17">
        <v>305.533843911323</v>
      </c>
      <c r="E60" s="17">
        <v>359.91340624868701</v>
      </c>
      <c r="F60" s="17">
        <v>380.055895788736</v>
      </c>
      <c r="G60" s="17">
        <v>468.33030243240302</v>
      </c>
      <c r="H60" s="17">
        <v>482.529642623352</v>
      </c>
      <c r="I60" s="17">
        <v>512.90821532380698</v>
      </c>
      <c r="J60" s="17">
        <v>577.32172866206895</v>
      </c>
    </row>
    <row r="61" spans="1:10" x14ac:dyDescent="0.2">
      <c r="A61" s="21" t="s">
        <v>16</v>
      </c>
      <c r="B61" s="25"/>
      <c r="C61" s="25"/>
      <c r="D61" s="25"/>
      <c r="E61" s="25"/>
      <c r="F61" s="25"/>
      <c r="G61" s="25"/>
      <c r="H61" s="25"/>
      <c r="I61" s="25"/>
      <c r="J61" s="25"/>
    </row>
    <row r="62" spans="1:10" x14ac:dyDescent="0.2">
      <c r="A62" s="22" t="s">
        <v>89</v>
      </c>
      <c r="B62" s="17">
        <v>211.16740592773601</v>
      </c>
      <c r="C62" s="17">
        <v>164.68006113553901</v>
      </c>
      <c r="D62" s="17">
        <v>151.668342578579</v>
      </c>
      <c r="E62" s="17">
        <v>154.587141609414</v>
      </c>
      <c r="F62" s="17">
        <v>197.65799807072301</v>
      </c>
      <c r="G62" s="17">
        <v>155.37691058753401</v>
      </c>
      <c r="H62" s="17">
        <v>162.83310198532999</v>
      </c>
      <c r="I62" s="17">
        <v>158.41281800346999</v>
      </c>
      <c r="J62" s="17">
        <v>111.300055321127</v>
      </c>
    </row>
    <row r="63" spans="1:10" x14ac:dyDescent="0.2">
      <c r="A63" s="22" t="s">
        <v>92</v>
      </c>
      <c r="B63" s="17">
        <v>132.19655554260399</v>
      </c>
      <c r="C63" s="17">
        <v>130.40956087018901</v>
      </c>
      <c r="D63" s="17">
        <v>161.7538213144</v>
      </c>
      <c r="E63" s="17">
        <v>121.326373188267</v>
      </c>
      <c r="F63" s="17">
        <v>144.77271605825601</v>
      </c>
      <c r="G63" s="17">
        <v>90.650985127890706</v>
      </c>
      <c r="H63" s="17">
        <v>174.89776445362</v>
      </c>
      <c r="I63" s="17">
        <v>170.670108030558</v>
      </c>
      <c r="J63" s="17">
        <v>220.30698892264101</v>
      </c>
    </row>
    <row r="64" spans="1:10" x14ac:dyDescent="0.2">
      <c r="A64" s="21" t="s">
        <v>17</v>
      </c>
      <c r="B64" s="25"/>
      <c r="C64" s="25"/>
      <c r="D64" s="25"/>
      <c r="E64" s="25"/>
      <c r="F64" s="25"/>
      <c r="G64" s="25"/>
      <c r="H64" s="25"/>
      <c r="I64" s="25"/>
      <c r="J64" s="25"/>
    </row>
    <row r="65" spans="1:10" x14ac:dyDescent="0.2">
      <c r="A65" s="22" t="s">
        <v>89</v>
      </c>
      <c r="B65" s="17">
        <v>237.50933418247001</v>
      </c>
      <c r="C65" s="17">
        <v>235.58624013824399</v>
      </c>
      <c r="D65" s="17">
        <v>262.899274264479</v>
      </c>
      <c r="E65" s="17">
        <v>243.523970679332</v>
      </c>
      <c r="F65" s="17">
        <v>245.816741476392</v>
      </c>
      <c r="G65" s="17">
        <v>254.73718602745399</v>
      </c>
      <c r="H65" s="17">
        <v>250.06989631789699</v>
      </c>
      <c r="I65" s="17">
        <v>255.563781029105</v>
      </c>
      <c r="J65" s="17">
        <v>242.70749901985599</v>
      </c>
    </row>
    <row r="66" spans="1:10" x14ac:dyDescent="0.2">
      <c r="A66" s="23" t="s">
        <v>92</v>
      </c>
      <c r="B66" s="19">
        <v>873.42431812594396</v>
      </c>
      <c r="C66" s="19">
        <v>1096.37295380296</v>
      </c>
      <c r="D66" s="19">
        <v>884.03899357850901</v>
      </c>
      <c r="E66" s="19">
        <v>1262.1321812174999</v>
      </c>
      <c r="F66" s="19">
        <v>759.81028164016095</v>
      </c>
      <c r="G66" s="19">
        <v>841.41001595419198</v>
      </c>
      <c r="H66" s="19">
        <v>801.61102208880095</v>
      </c>
      <c r="I66" s="19">
        <v>850.17742052738095</v>
      </c>
      <c r="J66" s="19">
        <v>828.10955797704105</v>
      </c>
    </row>
    <row r="68" spans="1:10" x14ac:dyDescent="0.2">
      <c r="A68" s="13" t="s">
        <v>22</v>
      </c>
    </row>
    <row r="69" spans="1:10" x14ac:dyDescent="0.2">
      <c r="A69" s="13" t="s">
        <v>102</v>
      </c>
    </row>
    <row r="70" spans="1:10" x14ac:dyDescent="0.2">
      <c r="A70" s="13" t="s">
        <v>84</v>
      </c>
    </row>
    <row r="71" spans="1:10" x14ac:dyDescent="0.2">
      <c r="A71" s="13" t="s">
        <v>79</v>
      </c>
    </row>
    <row r="72" spans="1:10" x14ac:dyDescent="0.2">
      <c r="A72" s="13" t="s">
        <v>26</v>
      </c>
    </row>
    <row r="73" spans="1:10" x14ac:dyDescent="0.2">
      <c r="A73" s="13"/>
    </row>
    <row r="74" spans="1:10" x14ac:dyDescent="0.2">
      <c r="A74" s="13" t="s">
        <v>143</v>
      </c>
    </row>
    <row r="75" spans="1:10" x14ac:dyDescent="0.2">
      <c r="A75" s="13" t="s">
        <v>278</v>
      </c>
    </row>
  </sheetData>
  <mergeCells count="1">
    <mergeCell ref="B6:J6"/>
  </mergeCell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J75"/>
  <sheetViews>
    <sheetView showGridLines="0" workbookViewId="0">
      <pane xSplit="1" ySplit="6" topLeftCell="B46"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HYPERLINK("#'Contents'!A29", "Link to contents")</f>
        <v>Link to contents</v>
      </c>
    </row>
    <row r="3" spans="1:10" ht="15" x14ac:dyDescent="0.25">
      <c r="A3" s="2" t="s">
        <v>106</v>
      </c>
    </row>
    <row r="5" spans="1:10" x14ac:dyDescent="0.2">
      <c r="B5" s="5" t="s">
        <v>4</v>
      </c>
      <c r="C5" s="5" t="s">
        <v>5</v>
      </c>
      <c r="D5" s="5" t="s">
        <v>6</v>
      </c>
      <c r="E5" s="5" t="s">
        <v>7</v>
      </c>
      <c r="F5" s="5" t="s">
        <v>8</v>
      </c>
      <c r="G5" s="5" t="s">
        <v>9</v>
      </c>
      <c r="H5" s="5" t="s">
        <v>10</v>
      </c>
      <c r="I5" s="5" t="s">
        <v>11</v>
      </c>
      <c r="J5" s="5" t="s">
        <v>12</v>
      </c>
    </row>
    <row r="6" spans="1:10" x14ac:dyDescent="0.2">
      <c r="A6" s="6"/>
      <c r="B6" s="91" t="s">
        <v>107</v>
      </c>
      <c r="C6" s="92"/>
      <c r="D6" s="92"/>
      <c r="E6" s="92"/>
      <c r="F6" s="92"/>
      <c r="G6" s="92"/>
      <c r="H6" s="92"/>
      <c r="I6" s="92"/>
      <c r="J6" s="92"/>
    </row>
    <row r="7" spans="1:10" x14ac:dyDescent="0.2">
      <c r="A7" s="9" t="s">
        <v>14</v>
      </c>
    </row>
    <row r="8" spans="1:10" x14ac:dyDescent="0.2">
      <c r="A8" s="22" t="s">
        <v>89</v>
      </c>
      <c r="B8" s="17">
        <v>273.9375</v>
      </c>
      <c r="C8" s="17">
        <v>273.9375</v>
      </c>
      <c r="D8" s="17">
        <v>182.625</v>
      </c>
      <c r="E8" s="17">
        <v>365.25</v>
      </c>
      <c r="F8" s="17">
        <v>365.25</v>
      </c>
      <c r="G8" s="17">
        <v>273.9375</v>
      </c>
      <c r="H8" s="17">
        <v>273.9375</v>
      </c>
      <c r="I8" s="17">
        <v>273.9375</v>
      </c>
      <c r="J8" s="17">
        <v>273.9375</v>
      </c>
    </row>
    <row r="9" spans="1:10" x14ac:dyDescent="0.2">
      <c r="A9" s="22" t="s">
        <v>92</v>
      </c>
      <c r="B9" s="17">
        <v>182.625</v>
      </c>
      <c r="C9" s="17">
        <v>152.1875</v>
      </c>
      <c r="D9" s="17">
        <v>91.3125</v>
      </c>
      <c r="E9" s="17">
        <v>121.75</v>
      </c>
      <c r="F9" s="17">
        <v>121.75</v>
      </c>
      <c r="G9" s="17">
        <v>182.625</v>
      </c>
      <c r="H9" s="17">
        <v>273.9375</v>
      </c>
      <c r="I9" s="17">
        <v>243.5</v>
      </c>
      <c r="J9" s="17">
        <v>311.984375</v>
      </c>
    </row>
    <row r="10" spans="1:10" x14ac:dyDescent="0.2">
      <c r="A10" s="21" t="s">
        <v>15</v>
      </c>
      <c r="B10" s="25"/>
      <c r="C10" s="25"/>
      <c r="D10" s="25"/>
      <c r="E10" s="25"/>
      <c r="F10" s="25"/>
      <c r="G10" s="25"/>
      <c r="H10" s="25"/>
      <c r="I10" s="25"/>
      <c r="J10" s="25"/>
    </row>
    <row r="11" spans="1:10" x14ac:dyDescent="0.2">
      <c r="A11" s="22" t="s">
        <v>89</v>
      </c>
      <c r="B11" s="17">
        <v>273.9375</v>
      </c>
      <c r="C11" s="17">
        <v>228.28125</v>
      </c>
      <c r="D11" s="17">
        <v>182.625</v>
      </c>
      <c r="E11" s="17">
        <v>365.25</v>
      </c>
      <c r="F11" s="17">
        <v>365.25</v>
      </c>
      <c r="G11" s="17">
        <v>273.9375</v>
      </c>
      <c r="H11" s="17">
        <v>258.71875</v>
      </c>
      <c r="I11" s="17">
        <v>273.9375</v>
      </c>
      <c r="J11" s="17">
        <v>273.9375</v>
      </c>
    </row>
    <row r="12" spans="1:10" x14ac:dyDescent="0.2">
      <c r="A12" s="22" t="s">
        <v>92</v>
      </c>
      <c r="B12" s="17">
        <v>91.3125</v>
      </c>
      <c r="C12" s="17">
        <v>91.3125</v>
      </c>
      <c r="D12" s="17">
        <v>91.3125</v>
      </c>
      <c r="E12" s="17">
        <v>91.3125</v>
      </c>
      <c r="F12" s="17">
        <v>60.875</v>
      </c>
      <c r="G12" s="17">
        <v>42</v>
      </c>
      <c r="H12" s="17">
        <v>91.3125</v>
      </c>
      <c r="I12" s="17">
        <v>121.75</v>
      </c>
      <c r="J12" s="17">
        <v>152.1875</v>
      </c>
    </row>
    <row r="13" spans="1:10" x14ac:dyDescent="0.2">
      <c r="A13" s="21" t="s">
        <v>16</v>
      </c>
      <c r="B13" s="25"/>
      <c r="C13" s="25"/>
      <c r="D13" s="25"/>
      <c r="E13" s="25"/>
      <c r="F13" s="25"/>
      <c r="G13" s="25"/>
      <c r="H13" s="25"/>
      <c r="I13" s="25"/>
      <c r="J13" s="25"/>
    </row>
    <row r="14" spans="1:10" x14ac:dyDescent="0.2">
      <c r="A14" s="22" t="s">
        <v>89</v>
      </c>
      <c r="B14" s="17" t="s">
        <v>74</v>
      </c>
      <c r="C14" s="17" t="s">
        <v>74</v>
      </c>
      <c r="D14" s="17" t="s">
        <v>74</v>
      </c>
      <c r="E14" s="17" t="s">
        <v>74</v>
      </c>
      <c r="F14" s="17">
        <v>365.25</v>
      </c>
      <c r="G14" s="17" t="s">
        <v>74</v>
      </c>
      <c r="H14" s="17">
        <v>228.28125</v>
      </c>
      <c r="I14" s="17">
        <v>319.59375</v>
      </c>
      <c r="J14" s="17">
        <v>273.9375</v>
      </c>
    </row>
    <row r="15" spans="1:10" x14ac:dyDescent="0.2">
      <c r="A15" s="22" t="s">
        <v>92</v>
      </c>
      <c r="B15" s="17" t="s">
        <v>74</v>
      </c>
      <c r="C15" s="17" t="s">
        <v>74</v>
      </c>
      <c r="D15" s="17">
        <v>45.65625</v>
      </c>
      <c r="E15" s="17" t="s">
        <v>74</v>
      </c>
      <c r="F15" s="17" t="s">
        <v>74</v>
      </c>
      <c r="G15" s="17" t="s">
        <v>74</v>
      </c>
      <c r="H15" s="17">
        <v>22.21875</v>
      </c>
      <c r="I15" s="17">
        <v>14</v>
      </c>
      <c r="J15" s="17" t="s">
        <v>74</v>
      </c>
    </row>
    <row r="16" spans="1:10" x14ac:dyDescent="0.2">
      <c r="A16" s="21" t="s">
        <v>17</v>
      </c>
      <c r="B16" s="25"/>
      <c r="C16" s="25"/>
      <c r="D16" s="25"/>
      <c r="E16" s="25"/>
      <c r="F16" s="25"/>
      <c r="G16" s="25"/>
      <c r="H16" s="25"/>
      <c r="I16" s="25"/>
      <c r="J16" s="25"/>
    </row>
    <row r="17" spans="1:10" x14ac:dyDescent="0.2">
      <c r="A17" s="22" t="s">
        <v>89</v>
      </c>
      <c r="B17" s="17">
        <v>182.625</v>
      </c>
      <c r="C17" s="17">
        <v>365.25</v>
      </c>
      <c r="D17" s="17">
        <v>365.25</v>
      </c>
      <c r="E17" s="17">
        <v>334.8125</v>
      </c>
      <c r="F17" s="17">
        <v>365.25</v>
      </c>
      <c r="G17" s="17">
        <v>365.25</v>
      </c>
      <c r="H17" s="17">
        <v>365.25</v>
      </c>
      <c r="I17" s="17">
        <v>365.25</v>
      </c>
      <c r="J17" s="17">
        <v>365.25</v>
      </c>
    </row>
    <row r="18" spans="1:10" x14ac:dyDescent="0.2">
      <c r="A18" s="23" t="s">
        <v>92</v>
      </c>
      <c r="B18" s="19">
        <v>669.625</v>
      </c>
      <c r="C18" s="19">
        <v>182.625</v>
      </c>
      <c r="D18" s="19">
        <v>258.71875</v>
      </c>
      <c r="E18" s="19">
        <v>365.25</v>
      </c>
      <c r="F18" s="19">
        <v>502.21875</v>
      </c>
      <c r="G18" s="19">
        <v>456.5625</v>
      </c>
      <c r="H18" s="19">
        <v>1095.75</v>
      </c>
      <c r="I18" s="19">
        <v>547.875</v>
      </c>
      <c r="J18" s="19">
        <v>1095.75</v>
      </c>
    </row>
    <row r="19" spans="1:10" x14ac:dyDescent="0.2">
      <c r="A19" s="9" t="s">
        <v>18</v>
      </c>
    </row>
    <row r="20" spans="1:10" x14ac:dyDescent="0.2">
      <c r="A20" s="22" t="s">
        <v>89</v>
      </c>
      <c r="B20" s="17">
        <v>365.25</v>
      </c>
      <c r="C20" s="17">
        <v>365.25</v>
      </c>
      <c r="D20" s="17">
        <v>365.25</v>
      </c>
      <c r="E20" s="17">
        <v>365.25</v>
      </c>
      <c r="F20" s="17">
        <v>365.25</v>
      </c>
      <c r="G20" s="17">
        <v>365.25</v>
      </c>
      <c r="H20" s="17">
        <v>365.25</v>
      </c>
      <c r="I20" s="17">
        <v>365.25</v>
      </c>
      <c r="J20" s="17">
        <v>365.25</v>
      </c>
    </row>
    <row r="21" spans="1:10" x14ac:dyDescent="0.2">
      <c r="A21" s="22" t="s">
        <v>92</v>
      </c>
      <c r="B21" s="17">
        <v>365.25</v>
      </c>
      <c r="C21" s="17">
        <v>258.71875</v>
      </c>
      <c r="D21" s="17">
        <v>243.5</v>
      </c>
      <c r="E21" s="17">
        <v>258.71875</v>
      </c>
      <c r="F21" s="17">
        <v>361.625</v>
      </c>
      <c r="G21" s="17">
        <v>365.25</v>
      </c>
      <c r="H21" s="17">
        <v>365.25</v>
      </c>
      <c r="I21" s="17">
        <v>547.875</v>
      </c>
      <c r="J21" s="17">
        <v>547.875</v>
      </c>
    </row>
    <row r="22" spans="1:10" x14ac:dyDescent="0.2">
      <c r="A22" s="21" t="s">
        <v>15</v>
      </c>
      <c r="B22" s="25"/>
      <c r="C22" s="25"/>
      <c r="D22" s="25"/>
      <c r="E22" s="25"/>
      <c r="F22" s="25"/>
      <c r="G22" s="25"/>
      <c r="H22" s="25"/>
      <c r="I22" s="25"/>
      <c r="J22" s="25"/>
    </row>
    <row r="23" spans="1:10" x14ac:dyDescent="0.2">
      <c r="A23" s="22" t="s">
        <v>89</v>
      </c>
      <c r="B23" s="17">
        <v>365.25</v>
      </c>
      <c r="C23" s="17">
        <v>365.25</v>
      </c>
      <c r="D23" s="17">
        <v>365.25</v>
      </c>
      <c r="E23" s="17">
        <v>365.25</v>
      </c>
      <c r="F23" s="17">
        <v>365.25</v>
      </c>
      <c r="G23" s="17">
        <v>365.25</v>
      </c>
      <c r="H23" s="17">
        <v>365.25</v>
      </c>
      <c r="I23" s="17">
        <v>365.25</v>
      </c>
      <c r="J23" s="17">
        <v>365.25</v>
      </c>
    </row>
    <row r="24" spans="1:10" x14ac:dyDescent="0.2">
      <c r="A24" s="22" t="s">
        <v>92</v>
      </c>
      <c r="B24" s="17">
        <v>106.53125</v>
      </c>
      <c r="C24" s="17">
        <v>121.75</v>
      </c>
      <c r="D24" s="17">
        <v>121.75</v>
      </c>
      <c r="E24" s="17">
        <v>136.96875</v>
      </c>
      <c r="F24" s="17">
        <v>121.75</v>
      </c>
      <c r="G24" s="17">
        <v>182.8125</v>
      </c>
      <c r="H24" s="17">
        <v>182.625</v>
      </c>
      <c r="I24" s="17">
        <v>289.15625</v>
      </c>
      <c r="J24" s="17">
        <v>365.25</v>
      </c>
    </row>
    <row r="25" spans="1:10" x14ac:dyDescent="0.2">
      <c r="A25" s="21" t="s">
        <v>16</v>
      </c>
      <c r="B25" s="25"/>
      <c r="C25" s="25"/>
      <c r="D25" s="25"/>
      <c r="E25" s="25"/>
      <c r="F25" s="25"/>
      <c r="G25" s="25"/>
      <c r="H25" s="25"/>
      <c r="I25" s="25"/>
      <c r="J25" s="25"/>
    </row>
    <row r="26" spans="1:10" x14ac:dyDescent="0.2">
      <c r="A26" s="22" t="s">
        <v>89</v>
      </c>
      <c r="B26" s="17">
        <v>365.25</v>
      </c>
      <c r="C26" s="17">
        <v>182.625</v>
      </c>
      <c r="D26" s="17">
        <v>273.9375</v>
      </c>
      <c r="E26" s="17">
        <v>365.25</v>
      </c>
      <c r="F26" s="17">
        <v>273.9375</v>
      </c>
      <c r="G26" s="17">
        <v>365.25</v>
      </c>
      <c r="H26" s="17">
        <v>273.9375</v>
      </c>
      <c r="I26" s="17">
        <v>273.9375</v>
      </c>
      <c r="J26" s="17">
        <v>365.25</v>
      </c>
    </row>
    <row r="27" spans="1:10" x14ac:dyDescent="0.2">
      <c r="A27" s="22" t="s">
        <v>92</v>
      </c>
      <c r="B27" s="17">
        <v>76.09375</v>
      </c>
      <c r="C27" s="17">
        <v>35</v>
      </c>
      <c r="D27" s="17">
        <v>91.3125</v>
      </c>
      <c r="E27" s="17">
        <v>60.65625</v>
      </c>
      <c r="F27" s="17">
        <v>91.3125</v>
      </c>
      <c r="G27" s="17">
        <v>14</v>
      </c>
      <c r="H27" s="17">
        <v>17.5</v>
      </c>
      <c r="I27" s="17">
        <v>14</v>
      </c>
      <c r="J27" s="17">
        <v>14</v>
      </c>
    </row>
    <row r="28" spans="1:10" x14ac:dyDescent="0.2">
      <c r="A28" s="21" t="s">
        <v>17</v>
      </c>
      <c r="B28" s="25"/>
      <c r="C28" s="25"/>
      <c r="D28" s="25"/>
      <c r="E28" s="25"/>
      <c r="F28" s="25"/>
      <c r="G28" s="25"/>
      <c r="H28" s="25"/>
      <c r="I28" s="25"/>
      <c r="J28" s="25"/>
    </row>
    <row r="29" spans="1:10" x14ac:dyDescent="0.2">
      <c r="A29" s="22" t="s">
        <v>89</v>
      </c>
      <c r="B29" s="17">
        <v>365.25</v>
      </c>
      <c r="C29" s="17">
        <v>365.25</v>
      </c>
      <c r="D29" s="17">
        <v>365.25</v>
      </c>
      <c r="E29" s="17">
        <v>365.25</v>
      </c>
      <c r="F29" s="17">
        <v>365.25</v>
      </c>
      <c r="G29" s="17">
        <v>365.25</v>
      </c>
      <c r="H29" s="17">
        <v>365.25</v>
      </c>
      <c r="I29" s="17">
        <v>365.25</v>
      </c>
      <c r="J29" s="17">
        <v>365.25</v>
      </c>
    </row>
    <row r="30" spans="1:10" x14ac:dyDescent="0.2">
      <c r="A30" s="23" t="s">
        <v>92</v>
      </c>
      <c r="B30" s="19">
        <v>547.875</v>
      </c>
      <c r="C30" s="19">
        <v>593.53125</v>
      </c>
      <c r="D30" s="19">
        <v>547.875</v>
      </c>
      <c r="E30" s="19">
        <v>456.5625</v>
      </c>
      <c r="F30" s="19">
        <v>547.875</v>
      </c>
      <c r="G30" s="19">
        <v>547.875</v>
      </c>
      <c r="H30" s="19">
        <v>730.5</v>
      </c>
      <c r="I30" s="19">
        <v>730.5</v>
      </c>
      <c r="J30" s="19">
        <v>730.5</v>
      </c>
    </row>
    <row r="31" spans="1:10" x14ac:dyDescent="0.2">
      <c r="A31" s="9" t="s">
        <v>19</v>
      </c>
    </row>
    <row r="32" spans="1:10" x14ac:dyDescent="0.2">
      <c r="A32" s="22" t="s">
        <v>89</v>
      </c>
      <c r="B32" s="17">
        <v>182.625</v>
      </c>
      <c r="C32" s="17">
        <v>273.9375</v>
      </c>
      <c r="D32" s="17">
        <v>273.9375</v>
      </c>
      <c r="E32" s="17">
        <v>273.9375</v>
      </c>
      <c r="F32" s="17">
        <v>273.9375</v>
      </c>
      <c r="G32" s="17">
        <v>273.9375</v>
      </c>
      <c r="H32" s="17">
        <v>273.9375</v>
      </c>
      <c r="I32" s="17">
        <v>273.9375</v>
      </c>
      <c r="J32" s="17">
        <v>273.9375</v>
      </c>
    </row>
    <row r="33" spans="1:10" x14ac:dyDescent="0.2">
      <c r="A33" s="22" t="s">
        <v>92</v>
      </c>
      <c r="B33" s="17">
        <v>121.75</v>
      </c>
      <c r="C33" s="17">
        <v>91.3125</v>
      </c>
      <c r="D33" s="17">
        <v>91.3125</v>
      </c>
      <c r="E33" s="17">
        <v>91.3125</v>
      </c>
      <c r="F33" s="17">
        <v>136.96875</v>
      </c>
      <c r="G33" s="17">
        <v>121.75</v>
      </c>
      <c r="H33" s="17">
        <v>121.75</v>
      </c>
      <c r="I33" s="17">
        <v>182.625</v>
      </c>
      <c r="J33" s="17">
        <v>164.59375</v>
      </c>
    </row>
    <row r="34" spans="1:10" x14ac:dyDescent="0.2">
      <c r="A34" s="21" t="s">
        <v>15</v>
      </c>
      <c r="B34" s="25"/>
      <c r="C34" s="25"/>
      <c r="D34" s="25"/>
      <c r="E34" s="25"/>
      <c r="F34" s="25"/>
      <c r="G34" s="25"/>
      <c r="H34" s="25"/>
      <c r="I34" s="25"/>
      <c r="J34" s="25"/>
    </row>
    <row r="35" spans="1:10" x14ac:dyDescent="0.2">
      <c r="A35" s="22" t="s">
        <v>89</v>
      </c>
      <c r="B35" s="17">
        <v>182.625</v>
      </c>
      <c r="C35" s="17">
        <v>182.625</v>
      </c>
      <c r="D35" s="17">
        <v>273.9375</v>
      </c>
      <c r="E35" s="17">
        <v>273.9375</v>
      </c>
      <c r="F35" s="17">
        <v>273.9375</v>
      </c>
      <c r="G35" s="17">
        <v>273.9375</v>
      </c>
      <c r="H35" s="17">
        <v>273.9375</v>
      </c>
      <c r="I35" s="17">
        <v>273.9375</v>
      </c>
      <c r="J35" s="17">
        <v>273.9375</v>
      </c>
    </row>
    <row r="36" spans="1:10" x14ac:dyDescent="0.2">
      <c r="A36" s="22" t="s">
        <v>92</v>
      </c>
      <c r="B36" s="17">
        <v>60.875</v>
      </c>
      <c r="C36" s="17">
        <v>91.3125</v>
      </c>
      <c r="D36" s="17">
        <v>91.3125</v>
      </c>
      <c r="E36" s="17">
        <v>91.3125</v>
      </c>
      <c r="F36" s="17">
        <v>84</v>
      </c>
      <c r="G36" s="17">
        <v>91.3125</v>
      </c>
      <c r="H36" s="17">
        <v>91.3125</v>
      </c>
      <c r="I36" s="17">
        <v>91.3125</v>
      </c>
      <c r="J36" s="17">
        <v>91.3125</v>
      </c>
    </row>
    <row r="37" spans="1:10" x14ac:dyDescent="0.2">
      <c r="A37" s="21" t="s">
        <v>16</v>
      </c>
      <c r="B37" s="25"/>
      <c r="C37" s="25"/>
      <c r="D37" s="25"/>
      <c r="E37" s="25"/>
      <c r="F37" s="25"/>
      <c r="G37" s="25"/>
      <c r="H37" s="25"/>
      <c r="I37" s="25"/>
      <c r="J37" s="25"/>
    </row>
    <row r="38" spans="1:10" x14ac:dyDescent="0.2">
      <c r="A38" s="22" t="s">
        <v>89</v>
      </c>
      <c r="B38" s="17" t="s">
        <v>74</v>
      </c>
      <c r="C38" s="17" t="s">
        <v>74</v>
      </c>
      <c r="D38" s="17">
        <v>213.0625</v>
      </c>
      <c r="E38" s="17" t="s">
        <v>74</v>
      </c>
      <c r="F38" s="17">
        <v>2.5</v>
      </c>
      <c r="G38" s="17">
        <v>182.625</v>
      </c>
      <c r="H38" s="17">
        <v>365.25</v>
      </c>
      <c r="I38" s="17" t="s">
        <v>74</v>
      </c>
      <c r="J38" s="17">
        <v>365.25</v>
      </c>
    </row>
    <row r="39" spans="1:10" x14ac:dyDescent="0.2">
      <c r="A39" s="22" t="s">
        <v>92</v>
      </c>
      <c r="B39" s="17" t="s">
        <v>74</v>
      </c>
      <c r="C39" s="17">
        <v>30.4375</v>
      </c>
      <c r="D39" s="17">
        <v>30.4375</v>
      </c>
      <c r="E39" s="17">
        <v>51.4375</v>
      </c>
      <c r="F39" s="17">
        <v>14</v>
      </c>
      <c r="G39" s="17">
        <v>30.4375</v>
      </c>
      <c r="H39" s="17">
        <v>14</v>
      </c>
      <c r="I39" s="17">
        <v>14</v>
      </c>
      <c r="J39" s="17">
        <v>7</v>
      </c>
    </row>
    <row r="40" spans="1:10" x14ac:dyDescent="0.2">
      <c r="A40" s="21" t="s">
        <v>17</v>
      </c>
      <c r="B40" s="25"/>
      <c r="C40" s="25"/>
      <c r="D40" s="25"/>
      <c r="E40" s="25"/>
      <c r="F40" s="25"/>
      <c r="G40" s="25"/>
      <c r="H40" s="25"/>
      <c r="I40" s="25"/>
      <c r="J40" s="25"/>
    </row>
    <row r="41" spans="1:10" x14ac:dyDescent="0.2">
      <c r="A41" s="22" t="s">
        <v>89</v>
      </c>
      <c r="B41" s="17">
        <v>365.25</v>
      </c>
      <c r="C41" s="17">
        <v>365.25</v>
      </c>
      <c r="D41" s="17">
        <v>273.9375</v>
      </c>
      <c r="E41" s="17">
        <v>365.25</v>
      </c>
      <c r="F41" s="17">
        <v>273.9375</v>
      </c>
      <c r="G41" s="17">
        <v>334.8125</v>
      </c>
      <c r="H41" s="17">
        <v>273.9375</v>
      </c>
      <c r="I41" s="17">
        <v>273.9375</v>
      </c>
      <c r="J41" s="17">
        <v>365.25</v>
      </c>
    </row>
    <row r="42" spans="1:10" x14ac:dyDescent="0.2">
      <c r="A42" s="23" t="s">
        <v>92</v>
      </c>
      <c r="B42" s="19">
        <v>365.25</v>
      </c>
      <c r="C42" s="19">
        <v>426.125</v>
      </c>
      <c r="D42" s="19">
        <v>334.8125</v>
      </c>
      <c r="E42" s="19">
        <v>456.5625</v>
      </c>
      <c r="F42" s="19">
        <v>471.78125</v>
      </c>
      <c r="G42" s="19">
        <v>456.5625</v>
      </c>
      <c r="H42" s="19">
        <v>456.5625</v>
      </c>
      <c r="I42" s="19">
        <v>471.78125</v>
      </c>
      <c r="J42" s="19">
        <v>547.875</v>
      </c>
    </row>
    <row r="43" spans="1:10" x14ac:dyDescent="0.2">
      <c r="A43" s="9" t="s">
        <v>20</v>
      </c>
    </row>
    <row r="44" spans="1:10" x14ac:dyDescent="0.2">
      <c r="A44" s="22" t="s">
        <v>89</v>
      </c>
      <c r="B44" s="17">
        <v>365.25</v>
      </c>
      <c r="C44" s="17">
        <v>365.25</v>
      </c>
      <c r="D44" s="17">
        <v>365.25</v>
      </c>
      <c r="E44" s="17">
        <v>365.25</v>
      </c>
      <c r="F44" s="17">
        <v>365.25</v>
      </c>
      <c r="G44" s="17">
        <v>365.25</v>
      </c>
      <c r="H44" s="17">
        <v>365.25</v>
      </c>
      <c r="I44" s="17">
        <v>365.25</v>
      </c>
      <c r="J44" s="17">
        <v>365.25</v>
      </c>
    </row>
    <row r="45" spans="1:10" x14ac:dyDescent="0.2">
      <c r="A45" s="22" t="s">
        <v>92</v>
      </c>
      <c r="B45" s="17">
        <v>365.25</v>
      </c>
      <c r="C45" s="17">
        <v>348</v>
      </c>
      <c r="D45" s="17">
        <v>304.375</v>
      </c>
      <c r="E45" s="17">
        <v>273.9375</v>
      </c>
      <c r="F45" s="17">
        <v>365.25</v>
      </c>
      <c r="G45" s="17">
        <v>547.875</v>
      </c>
      <c r="H45" s="17">
        <v>540.4375</v>
      </c>
      <c r="I45" s="17">
        <v>547.875</v>
      </c>
      <c r="J45" s="17">
        <v>547.875</v>
      </c>
    </row>
    <row r="46" spans="1:10" x14ac:dyDescent="0.2">
      <c r="A46" s="21" t="s">
        <v>15</v>
      </c>
      <c r="B46" s="25"/>
      <c r="C46" s="25"/>
      <c r="D46" s="25"/>
      <c r="E46" s="25"/>
      <c r="F46" s="25"/>
      <c r="G46" s="25"/>
      <c r="H46" s="25"/>
      <c r="I46" s="25"/>
      <c r="J46" s="25"/>
    </row>
    <row r="47" spans="1:10" x14ac:dyDescent="0.2">
      <c r="A47" s="22" t="s">
        <v>89</v>
      </c>
      <c r="B47" s="17">
        <v>365.25</v>
      </c>
      <c r="C47" s="17">
        <v>304.375</v>
      </c>
      <c r="D47" s="17">
        <v>365.25</v>
      </c>
      <c r="E47" s="17">
        <v>304.375</v>
      </c>
      <c r="F47" s="17">
        <v>365.25</v>
      </c>
      <c r="G47" s="17">
        <v>365.25</v>
      </c>
      <c r="H47" s="17">
        <v>365.25</v>
      </c>
      <c r="I47" s="17">
        <v>365.25</v>
      </c>
      <c r="J47" s="17">
        <v>365.25</v>
      </c>
    </row>
    <row r="48" spans="1:10" x14ac:dyDescent="0.2">
      <c r="A48" s="22" t="s">
        <v>92</v>
      </c>
      <c r="B48" s="17">
        <v>121.75</v>
      </c>
      <c r="C48" s="17">
        <v>121.75</v>
      </c>
      <c r="D48" s="17">
        <v>152.1875</v>
      </c>
      <c r="E48" s="17">
        <v>182.625</v>
      </c>
      <c r="F48" s="17">
        <v>182.625</v>
      </c>
      <c r="G48" s="17">
        <v>273.9375</v>
      </c>
      <c r="H48" s="17">
        <v>273.9375</v>
      </c>
      <c r="I48" s="17">
        <v>365.25</v>
      </c>
      <c r="J48" s="17">
        <v>365.25</v>
      </c>
    </row>
    <row r="49" spans="1:10" x14ac:dyDescent="0.2">
      <c r="A49" s="21" t="s">
        <v>16</v>
      </c>
      <c r="B49" s="25"/>
      <c r="C49" s="25"/>
      <c r="D49" s="25"/>
      <c r="E49" s="25"/>
      <c r="F49" s="25"/>
      <c r="G49" s="25"/>
      <c r="H49" s="25"/>
      <c r="I49" s="25"/>
      <c r="J49" s="25"/>
    </row>
    <row r="50" spans="1:10" x14ac:dyDescent="0.2">
      <c r="A50" s="22" t="s">
        <v>89</v>
      </c>
      <c r="B50" s="17">
        <v>365.25</v>
      </c>
      <c r="C50" s="17">
        <v>334.8125</v>
      </c>
      <c r="D50" s="17">
        <v>258.71875</v>
      </c>
      <c r="E50" s="17">
        <v>243.5</v>
      </c>
      <c r="F50" s="17">
        <v>228.28125</v>
      </c>
      <c r="G50" s="17">
        <v>273.9375</v>
      </c>
      <c r="H50" s="17">
        <v>273.9375</v>
      </c>
      <c r="I50" s="17">
        <v>365.25</v>
      </c>
      <c r="J50" s="17">
        <v>273.9375</v>
      </c>
    </row>
    <row r="51" spans="1:10" x14ac:dyDescent="0.2">
      <c r="A51" s="22" t="s">
        <v>92</v>
      </c>
      <c r="B51" s="17">
        <v>14</v>
      </c>
      <c r="C51" s="17">
        <v>28</v>
      </c>
      <c r="D51" s="17">
        <v>55.4375</v>
      </c>
      <c r="E51" s="17">
        <v>36.21875</v>
      </c>
      <c r="F51" s="17">
        <v>30.4375</v>
      </c>
      <c r="G51" s="17">
        <v>14</v>
      </c>
      <c r="H51" s="17">
        <v>14</v>
      </c>
      <c r="I51" s="17">
        <v>14</v>
      </c>
      <c r="J51" s="17">
        <v>14</v>
      </c>
    </row>
    <row r="52" spans="1:10" x14ac:dyDescent="0.2">
      <c r="A52" s="21" t="s">
        <v>17</v>
      </c>
      <c r="B52" s="25"/>
      <c r="C52" s="25"/>
      <c r="D52" s="25"/>
      <c r="E52" s="25"/>
      <c r="F52" s="25"/>
      <c r="G52" s="25"/>
      <c r="H52" s="25"/>
      <c r="I52" s="25"/>
      <c r="J52" s="25"/>
    </row>
    <row r="53" spans="1:10" x14ac:dyDescent="0.2">
      <c r="A53" s="22" t="s">
        <v>89</v>
      </c>
      <c r="B53" s="17">
        <v>365.25</v>
      </c>
      <c r="C53" s="17">
        <v>365.25</v>
      </c>
      <c r="D53" s="17">
        <v>365.25</v>
      </c>
      <c r="E53" s="17">
        <v>365.25</v>
      </c>
      <c r="F53" s="17">
        <v>365.25</v>
      </c>
      <c r="G53" s="17">
        <v>365.25</v>
      </c>
      <c r="H53" s="17">
        <v>365.25</v>
      </c>
      <c r="I53" s="17">
        <v>365.25</v>
      </c>
      <c r="J53" s="17">
        <v>365.25</v>
      </c>
    </row>
    <row r="54" spans="1:10" x14ac:dyDescent="0.2">
      <c r="A54" s="23" t="s">
        <v>92</v>
      </c>
      <c r="B54" s="19">
        <v>547.875</v>
      </c>
      <c r="C54" s="19">
        <v>547.875</v>
      </c>
      <c r="D54" s="19">
        <v>547.875</v>
      </c>
      <c r="E54" s="19">
        <v>547.875</v>
      </c>
      <c r="F54" s="19">
        <v>547.875</v>
      </c>
      <c r="G54" s="19">
        <v>852.25</v>
      </c>
      <c r="H54" s="19">
        <v>730.5</v>
      </c>
      <c r="I54" s="19">
        <v>913.125</v>
      </c>
      <c r="J54" s="19">
        <v>913.125</v>
      </c>
    </row>
    <row r="55" spans="1:10" x14ac:dyDescent="0.2">
      <c r="A55" s="9" t="s">
        <v>21</v>
      </c>
    </row>
    <row r="56" spans="1:10" x14ac:dyDescent="0.2">
      <c r="A56" s="22" t="s">
        <v>89</v>
      </c>
      <c r="B56" s="17">
        <v>365.25</v>
      </c>
      <c r="C56" s="17">
        <v>365.25</v>
      </c>
      <c r="D56" s="17">
        <v>365.25</v>
      </c>
      <c r="E56" s="17">
        <v>365.25</v>
      </c>
      <c r="F56" s="17">
        <v>365.25</v>
      </c>
      <c r="G56" s="17">
        <v>365.25</v>
      </c>
      <c r="H56" s="17">
        <v>365.25</v>
      </c>
      <c r="I56" s="17">
        <v>365.25</v>
      </c>
      <c r="J56" s="17">
        <v>365.25</v>
      </c>
    </row>
    <row r="57" spans="1:10" x14ac:dyDescent="0.2">
      <c r="A57" s="22" t="s">
        <v>92</v>
      </c>
      <c r="B57" s="17">
        <v>365.25</v>
      </c>
      <c r="C57" s="17">
        <v>273.9375</v>
      </c>
      <c r="D57" s="17">
        <v>273.9375</v>
      </c>
      <c r="E57" s="17">
        <v>273.9375</v>
      </c>
      <c r="F57" s="17">
        <v>365.25</v>
      </c>
      <c r="G57" s="17">
        <v>456.5625</v>
      </c>
      <c r="H57" s="17">
        <v>426.125</v>
      </c>
      <c r="I57" s="17">
        <v>547.875</v>
      </c>
      <c r="J57" s="17">
        <v>547.875</v>
      </c>
    </row>
    <row r="58" spans="1:10" x14ac:dyDescent="0.2">
      <c r="A58" s="21" t="s">
        <v>15</v>
      </c>
      <c r="B58" s="25"/>
      <c r="C58" s="25"/>
      <c r="D58" s="25"/>
      <c r="E58" s="25"/>
      <c r="F58" s="25"/>
      <c r="G58" s="25"/>
      <c r="H58" s="25"/>
      <c r="I58" s="25"/>
      <c r="J58" s="25"/>
    </row>
    <row r="59" spans="1:10" x14ac:dyDescent="0.2">
      <c r="A59" s="22" t="s">
        <v>89</v>
      </c>
      <c r="B59" s="17">
        <v>365.25</v>
      </c>
      <c r="C59" s="17">
        <v>273.9375</v>
      </c>
      <c r="D59" s="17">
        <v>365.25</v>
      </c>
      <c r="E59" s="17">
        <v>304.375</v>
      </c>
      <c r="F59" s="17">
        <v>304.375</v>
      </c>
      <c r="G59" s="17">
        <v>304.375</v>
      </c>
      <c r="H59" s="17">
        <v>304.375</v>
      </c>
      <c r="I59" s="17">
        <v>304.375</v>
      </c>
      <c r="J59" s="17">
        <v>365.25</v>
      </c>
    </row>
    <row r="60" spans="1:10" x14ac:dyDescent="0.2">
      <c r="A60" s="22" t="s">
        <v>92</v>
      </c>
      <c r="B60" s="17">
        <v>91.3125</v>
      </c>
      <c r="C60" s="17">
        <v>121.75</v>
      </c>
      <c r="D60" s="17">
        <v>121.75</v>
      </c>
      <c r="E60" s="17">
        <v>121.75</v>
      </c>
      <c r="F60" s="17">
        <v>182.625</v>
      </c>
      <c r="G60" s="17">
        <v>182.625</v>
      </c>
      <c r="H60" s="17">
        <v>182.625</v>
      </c>
      <c r="I60" s="17">
        <v>365.25</v>
      </c>
      <c r="J60" s="17">
        <v>365.25</v>
      </c>
    </row>
    <row r="61" spans="1:10" x14ac:dyDescent="0.2">
      <c r="A61" s="21" t="s">
        <v>16</v>
      </c>
      <c r="B61" s="25"/>
      <c r="C61" s="25"/>
      <c r="D61" s="25"/>
      <c r="E61" s="25"/>
      <c r="F61" s="25"/>
      <c r="G61" s="25"/>
      <c r="H61" s="25"/>
      <c r="I61" s="25"/>
      <c r="J61" s="25"/>
    </row>
    <row r="62" spans="1:10" x14ac:dyDescent="0.2">
      <c r="A62" s="22" t="s">
        <v>89</v>
      </c>
      <c r="B62" s="17">
        <v>365.25</v>
      </c>
      <c r="C62" s="17">
        <v>213.0625</v>
      </c>
      <c r="D62" s="17">
        <v>273.9375</v>
      </c>
      <c r="E62" s="17">
        <v>273.9375</v>
      </c>
      <c r="F62" s="17">
        <v>273.9375</v>
      </c>
      <c r="G62" s="17">
        <v>273.9375</v>
      </c>
      <c r="H62" s="17">
        <v>273.9375</v>
      </c>
      <c r="I62" s="17">
        <v>273.9375</v>
      </c>
      <c r="J62" s="17">
        <v>273.9375</v>
      </c>
    </row>
    <row r="63" spans="1:10" x14ac:dyDescent="0.2">
      <c r="A63" s="22" t="s">
        <v>92</v>
      </c>
      <c r="B63" s="17">
        <v>25.71875</v>
      </c>
      <c r="C63" s="17">
        <v>30.4375</v>
      </c>
      <c r="D63" s="17">
        <v>30.4375</v>
      </c>
      <c r="E63" s="17">
        <v>45</v>
      </c>
      <c r="F63" s="17">
        <v>18.5</v>
      </c>
      <c r="G63" s="17">
        <v>14</v>
      </c>
      <c r="H63" s="17">
        <v>14</v>
      </c>
      <c r="I63" s="17">
        <v>14</v>
      </c>
      <c r="J63" s="17">
        <v>14</v>
      </c>
    </row>
    <row r="64" spans="1:10" x14ac:dyDescent="0.2">
      <c r="A64" s="21" t="s">
        <v>17</v>
      </c>
      <c r="B64" s="25"/>
      <c r="C64" s="25"/>
      <c r="D64" s="25"/>
      <c r="E64" s="25"/>
      <c r="F64" s="25"/>
      <c r="G64" s="25"/>
      <c r="H64" s="25"/>
      <c r="I64" s="25"/>
      <c r="J64" s="25"/>
    </row>
    <row r="65" spans="1:10" x14ac:dyDescent="0.2">
      <c r="A65" s="22" t="s">
        <v>89</v>
      </c>
      <c r="B65" s="17">
        <v>365.25</v>
      </c>
      <c r="C65" s="17">
        <v>365.25</v>
      </c>
      <c r="D65" s="17">
        <v>365.25</v>
      </c>
      <c r="E65" s="17">
        <v>365.25</v>
      </c>
      <c r="F65" s="17">
        <v>365.25</v>
      </c>
      <c r="G65" s="17">
        <v>365.25</v>
      </c>
      <c r="H65" s="17">
        <v>365.25</v>
      </c>
      <c r="I65" s="17">
        <v>365.25</v>
      </c>
      <c r="J65" s="17">
        <v>365.25</v>
      </c>
    </row>
    <row r="66" spans="1:10" x14ac:dyDescent="0.2">
      <c r="A66" s="23" t="s">
        <v>92</v>
      </c>
      <c r="B66" s="19">
        <v>608.75</v>
      </c>
      <c r="C66" s="19">
        <v>547.875</v>
      </c>
      <c r="D66" s="19">
        <v>547.875</v>
      </c>
      <c r="E66" s="19">
        <v>487</v>
      </c>
      <c r="F66" s="19">
        <v>547.875</v>
      </c>
      <c r="G66" s="19">
        <v>730.5</v>
      </c>
      <c r="H66" s="19">
        <v>730.5</v>
      </c>
      <c r="I66" s="19">
        <v>882.6875</v>
      </c>
      <c r="J66" s="19">
        <v>913.125</v>
      </c>
    </row>
    <row r="68" spans="1:10" x14ac:dyDescent="0.2">
      <c r="A68" s="13" t="s">
        <v>22</v>
      </c>
    </row>
    <row r="69" spans="1:10" x14ac:dyDescent="0.2">
      <c r="A69" s="13" t="s">
        <v>102</v>
      </c>
    </row>
    <row r="70" spans="1:10" x14ac:dyDescent="0.2">
      <c r="A70" s="13" t="s">
        <v>84</v>
      </c>
    </row>
    <row r="71" spans="1:10" x14ac:dyDescent="0.2">
      <c r="A71" s="13" t="s">
        <v>108</v>
      </c>
    </row>
    <row r="72" spans="1:10" x14ac:dyDescent="0.2">
      <c r="A72" s="13" t="s">
        <v>26</v>
      </c>
    </row>
    <row r="73" spans="1:10" x14ac:dyDescent="0.2">
      <c r="A73" s="13"/>
    </row>
    <row r="74" spans="1:10" x14ac:dyDescent="0.2">
      <c r="A74" s="13" t="s">
        <v>143</v>
      </c>
    </row>
    <row r="75" spans="1:10" x14ac:dyDescent="0.2">
      <c r="A75" s="13" t="s">
        <v>278</v>
      </c>
    </row>
  </sheetData>
  <mergeCells count="1">
    <mergeCell ref="B6:J6"/>
  </mergeCells>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S170"/>
  <sheetViews>
    <sheetView showGridLines="0" workbookViewId="0">
      <pane xSplit="1" ySplit="7" topLeftCell="B158"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9" width="10.7109375" customWidth="1"/>
  </cols>
  <sheetData>
    <row r="1" spans="1:19" x14ac:dyDescent="0.2">
      <c r="A1" s="4" t="str">
        <f>HYPERLINK("#'Contents'!A30", "Link to contents")</f>
        <v>Link to contents</v>
      </c>
    </row>
    <row r="3" spans="1:19" ht="15" x14ac:dyDescent="0.25">
      <c r="A3" s="2" t="s">
        <v>110</v>
      </c>
    </row>
    <row r="5" spans="1:19" x14ac:dyDescent="0.2">
      <c r="B5" s="93" t="s">
        <v>4</v>
      </c>
      <c r="C5" s="93" t="s">
        <v>4</v>
      </c>
      <c r="D5" s="93" t="s">
        <v>5</v>
      </c>
      <c r="E5" s="93" t="s">
        <v>5</v>
      </c>
      <c r="F5" s="93" t="s">
        <v>6</v>
      </c>
      <c r="G5" s="93" t="s">
        <v>6</v>
      </c>
      <c r="H5" s="93" t="s">
        <v>7</v>
      </c>
      <c r="I5" s="93" t="s">
        <v>7</v>
      </c>
      <c r="J5" s="93" t="s">
        <v>8</v>
      </c>
      <c r="K5" s="93" t="s">
        <v>8</v>
      </c>
      <c r="L5" s="93" t="s">
        <v>9</v>
      </c>
      <c r="M5" s="93" t="s">
        <v>9</v>
      </c>
      <c r="N5" s="93" t="s">
        <v>10</v>
      </c>
      <c r="O5" s="93" t="s">
        <v>10</v>
      </c>
      <c r="P5" s="93" t="s">
        <v>11</v>
      </c>
      <c r="Q5" s="93" t="s">
        <v>11</v>
      </c>
      <c r="R5" s="93" t="s">
        <v>12</v>
      </c>
      <c r="S5" s="93" t="s">
        <v>12</v>
      </c>
    </row>
    <row r="6" spans="1:19" x14ac:dyDescent="0.2">
      <c r="B6" s="5" t="s">
        <v>61</v>
      </c>
      <c r="C6" s="5" t="s">
        <v>62</v>
      </c>
      <c r="D6" s="5" t="s">
        <v>61</v>
      </c>
      <c r="E6" s="5" t="s">
        <v>62</v>
      </c>
      <c r="F6" s="5" t="s">
        <v>61</v>
      </c>
      <c r="G6" s="5" t="s">
        <v>62</v>
      </c>
      <c r="H6" s="5" t="s">
        <v>61</v>
      </c>
      <c r="I6" s="5" t="s">
        <v>62</v>
      </c>
      <c r="J6" s="5" t="s">
        <v>61</v>
      </c>
      <c r="K6" s="5" t="s">
        <v>62</v>
      </c>
      <c r="L6" s="5" t="s">
        <v>61</v>
      </c>
      <c r="M6" s="5" t="s">
        <v>62</v>
      </c>
      <c r="N6" s="5" t="s">
        <v>61</v>
      </c>
      <c r="O6" s="5" t="s">
        <v>62</v>
      </c>
      <c r="P6" s="5" t="s">
        <v>61</v>
      </c>
      <c r="Q6" s="5" t="s">
        <v>62</v>
      </c>
      <c r="R6" s="5" t="s">
        <v>61</v>
      </c>
      <c r="S6" s="5" t="s">
        <v>62</v>
      </c>
    </row>
    <row r="7" spans="1:19" x14ac:dyDescent="0.2">
      <c r="A7" s="6"/>
      <c r="B7" s="91" t="s">
        <v>13</v>
      </c>
      <c r="C7" s="92"/>
      <c r="D7" s="92"/>
      <c r="E7" s="92"/>
      <c r="F7" s="92"/>
      <c r="G7" s="92"/>
      <c r="H7" s="92"/>
      <c r="I7" s="92"/>
      <c r="J7" s="92"/>
      <c r="K7" s="92"/>
      <c r="L7" s="92"/>
      <c r="M7" s="92"/>
      <c r="N7" s="92"/>
      <c r="O7" s="92"/>
      <c r="P7" s="92"/>
      <c r="Q7" s="92"/>
      <c r="R7" s="92"/>
      <c r="S7" s="92"/>
    </row>
    <row r="8" spans="1:19" x14ac:dyDescent="0.2">
      <c r="A8" s="9" t="s">
        <v>14</v>
      </c>
    </row>
    <row r="9" spans="1:19" x14ac:dyDescent="0.2">
      <c r="A9" s="21" t="s">
        <v>63</v>
      </c>
      <c r="B9" s="20">
        <v>300</v>
      </c>
      <c r="C9" s="20">
        <v>46</v>
      </c>
      <c r="D9" s="20">
        <v>380</v>
      </c>
      <c r="E9" s="20">
        <v>72</v>
      </c>
      <c r="F9" s="20">
        <v>500</v>
      </c>
      <c r="G9" s="20">
        <v>85</v>
      </c>
      <c r="H9" s="20">
        <v>514</v>
      </c>
      <c r="I9" s="20">
        <v>110</v>
      </c>
      <c r="J9" s="20">
        <v>504</v>
      </c>
      <c r="K9" s="20">
        <v>75</v>
      </c>
      <c r="L9" s="20">
        <v>521</v>
      </c>
      <c r="M9" s="20">
        <v>82</v>
      </c>
      <c r="N9" s="20">
        <v>549</v>
      </c>
      <c r="O9" s="20">
        <v>91</v>
      </c>
      <c r="P9" s="20">
        <v>435</v>
      </c>
      <c r="Q9" s="20">
        <v>81</v>
      </c>
      <c r="R9" s="20">
        <v>609</v>
      </c>
      <c r="S9" s="20">
        <v>134</v>
      </c>
    </row>
    <row r="10" spans="1:19" x14ac:dyDescent="0.2">
      <c r="A10" s="22" t="s">
        <v>89</v>
      </c>
      <c r="B10" s="7">
        <v>38</v>
      </c>
      <c r="C10" s="7">
        <v>0</v>
      </c>
      <c r="D10" s="7">
        <v>38</v>
      </c>
      <c r="E10" s="7">
        <v>2</v>
      </c>
      <c r="F10" s="7">
        <v>62</v>
      </c>
      <c r="G10" s="7">
        <v>2</v>
      </c>
      <c r="H10" s="7">
        <v>77</v>
      </c>
      <c r="I10" s="7">
        <v>5</v>
      </c>
      <c r="J10" s="7">
        <v>67</v>
      </c>
      <c r="K10" s="7">
        <v>2</v>
      </c>
      <c r="L10" s="7">
        <v>64</v>
      </c>
      <c r="M10" s="7">
        <v>2</v>
      </c>
      <c r="N10" s="7">
        <v>65</v>
      </c>
      <c r="O10" s="7">
        <v>4</v>
      </c>
      <c r="P10" s="7">
        <v>56</v>
      </c>
      <c r="Q10" s="7">
        <v>4</v>
      </c>
      <c r="R10" s="7">
        <v>62</v>
      </c>
      <c r="S10" s="7">
        <v>2</v>
      </c>
    </row>
    <row r="11" spans="1:19" x14ac:dyDescent="0.2">
      <c r="A11" s="22" t="s">
        <v>54</v>
      </c>
      <c r="B11" s="7">
        <v>36</v>
      </c>
      <c r="C11" s="7">
        <v>16</v>
      </c>
      <c r="D11" s="7">
        <v>41</v>
      </c>
      <c r="E11" s="7">
        <v>22</v>
      </c>
      <c r="F11" s="7">
        <v>46</v>
      </c>
      <c r="G11" s="7">
        <v>33</v>
      </c>
      <c r="H11" s="7">
        <v>46</v>
      </c>
      <c r="I11" s="7">
        <v>25</v>
      </c>
      <c r="J11" s="7">
        <v>39</v>
      </c>
      <c r="K11" s="7">
        <v>20</v>
      </c>
      <c r="L11" s="7">
        <v>41</v>
      </c>
      <c r="M11" s="7">
        <v>26</v>
      </c>
      <c r="N11" s="7">
        <v>35</v>
      </c>
      <c r="O11" s="7">
        <v>19</v>
      </c>
      <c r="P11" s="7">
        <v>22</v>
      </c>
      <c r="Q11" s="7">
        <v>20</v>
      </c>
      <c r="R11" s="7">
        <v>36</v>
      </c>
      <c r="S11" s="7">
        <v>21</v>
      </c>
    </row>
    <row r="12" spans="1:19" x14ac:dyDescent="0.2">
      <c r="A12" s="22" t="s">
        <v>90</v>
      </c>
      <c r="B12" s="7">
        <v>10</v>
      </c>
      <c r="C12" s="7">
        <v>2</v>
      </c>
      <c r="D12" s="7">
        <v>26</v>
      </c>
      <c r="E12" s="7">
        <v>4</v>
      </c>
      <c r="F12" s="7">
        <v>31</v>
      </c>
      <c r="G12" s="7">
        <v>2</v>
      </c>
      <c r="H12" s="7">
        <v>32</v>
      </c>
      <c r="I12" s="7">
        <v>6</v>
      </c>
      <c r="J12" s="7">
        <v>33</v>
      </c>
      <c r="K12" s="7">
        <v>2</v>
      </c>
      <c r="L12" s="7">
        <v>44</v>
      </c>
      <c r="M12" s="7">
        <v>2</v>
      </c>
      <c r="N12" s="7">
        <v>38</v>
      </c>
      <c r="O12" s="7">
        <v>4</v>
      </c>
      <c r="P12" s="7">
        <v>30</v>
      </c>
      <c r="Q12" s="7">
        <v>6</v>
      </c>
      <c r="R12" s="7">
        <v>54</v>
      </c>
      <c r="S12" s="7">
        <v>12</v>
      </c>
    </row>
    <row r="13" spans="1:19" x14ac:dyDescent="0.2">
      <c r="A13" s="22" t="s">
        <v>111</v>
      </c>
      <c r="B13" s="7">
        <v>209</v>
      </c>
      <c r="C13" s="7">
        <v>28</v>
      </c>
      <c r="D13" s="7">
        <v>261</v>
      </c>
      <c r="E13" s="7">
        <v>44</v>
      </c>
      <c r="F13" s="7">
        <v>344</v>
      </c>
      <c r="G13" s="7">
        <v>48</v>
      </c>
      <c r="H13" s="7">
        <v>329</v>
      </c>
      <c r="I13" s="7">
        <v>72</v>
      </c>
      <c r="J13" s="7">
        <v>352</v>
      </c>
      <c r="K13" s="7">
        <v>51</v>
      </c>
      <c r="L13" s="7">
        <v>345</v>
      </c>
      <c r="M13" s="7">
        <v>52</v>
      </c>
      <c r="N13" s="7">
        <v>389</v>
      </c>
      <c r="O13" s="7">
        <v>62</v>
      </c>
      <c r="P13" s="7">
        <v>302</v>
      </c>
      <c r="Q13" s="7">
        <v>49</v>
      </c>
      <c r="R13" s="7">
        <v>434</v>
      </c>
      <c r="S13" s="7">
        <v>97</v>
      </c>
    </row>
    <row r="14" spans="1:19" x14ac:dyDescent="0.2">
      <c r="A14" s="22" t="s">
        <v>92</v>
      </c>
      <c r="B14" s="7">
        <v>7</v>
      </c>
      <c r="C14" s="7">
        <v>0</v>
      </c>
      <c r="D14" s="7">
        <v>14</v>
      </c>
      <c r="E14" s="7">
        <v>0</v>
      </c>
      <c r="F14" s="7">
        <v>17</v>
      </c>
      <c r="G14" s="7">
        <v>0</v>
      </c>
      <c r="H14" s="7">
        <v>30</v>
      </c>
      <c r="I14" s="7">
        <v>2</v>
      </c>
      <c r="J14" s="7">
        <v>13</v>
      </c>
      <c r="K14" s="7">
        <v>0</v>
      </c>
      <c r="L14" s="7">
        <v>27</v>
      </c>
      <c r="M14" s="7">
        <v>0</v>
      </c>
      <c r="N14" s="7">
        <v>22</v>
      </c>
      <c r="O14" s="7">
        <v>2</v>
      </c>
      <c r="P14" s="7">
        <v>25</v>
      </c>
      <c r="Q14" s="7">
        <v>2</v>
      </c>
      <c r="R14" s="7">
        <v>23</v>
      </c>
      <c r="S14" s="7">
        <v>2</v>
      </c>
    </row>
    <row r="15" spans="1:19" x14ac:dyDescent="0.2">
      <c r="A15" s="21" t="s">
        <v>64</v>
      </c>
      <c r="B15" s="20">
        <v>156</v>
      </c>
      <c r="C15" s="20">
        <v>191</v>
      </c>
      <c r="D15" s="20">
        <v>193</v>
      </c>
      <c r="E15" s="20">
        <v>259</v>
      </c>
      <c r="F15" s="20">
        <v>261</v>
      </c>
      <c r="G15" s="20">
        <v>325</v>
      </c>
      <c r="H15" s="20">
        <v>304</v>
      </c>
      <c r="I15" s="20">
        <v>318</v>
      </c>
      <c r="J15" s="20">
        <v>302</v>
      </c>
      <c r="K15" s="20">
        <v>279</v>
      </c>
      <c r="L15" s="20">
        <v>314</v>
      </c>
      <c r="M15" s="20">
        <v>288</v>
      </c>
      <c r="N15" s="20">
        <v>351</v>
      </c>
      <c r="O15" s="20">
        <v>288</v>
      </c>
      <c r="P15" s="20">
        <v>286</v>
      </c>
      <c r="Q15" s="20">
        <v>229</v>
      </c>
      <c r="R15" s="20">
        <v>392</v>
      </c>
      <c r="S15" s="20">
        <v>350</v>
      </c>
    </row>
    <row r="16" spans="1:19" x14ac:dyDescent="0.2">
      <c r="A16" s="22" t="s">
        <v>89</v>
      </c>
      <c r="B16" s="7">
        <v>29</v>
      </c>
      <c r="C16" s="7">
        <v>9</v>
      </c>
      <c r="D16" s="7">
        <v>25</v>
      </c>
      <c r="E16" s="7">
        <v>16</v>
      </c>
      <c r="F16" s="7">
        <v>46</v>
      </c>
      <c r="G16" s="7">
        <v>18</v>
      </c>
      <c r="H16" s="7">
        <v>63</v>
      </c>
      <c r="I16" s="7">
        <v>19</v>
      </c>
      <c r="J16" s="7">
        <v>55</v>
      </c>
      <c r="K16" s="7">
        <v>15</v>
      </c>
      <c r="L16" s="7">
        <v>48</v>
      </c>
      <c r="M16" s="7">
        <v>17</v>
      </c>
      <c r="N16" s="7">
        <v>51</v>
      </c>
      <c r="O16" s="7">
        <v>18</v>
      </c>
      <c r="P16" s="7">
        <v>48</v>
      </c>
      <c r="Q16" s="7">
        <v>12</v>
      </c>
      <c r="R16" s="7">
        <v>54</v>
      </c>
      <c r="S16" s="7">
        <v>10</v>
      </c>
    </row>
    <row r="17" spans="1:19" x14ac:dyDescent="0.2">
      <c r="A17" s="22" t="s">
        <v>54</v>
      </c>
      <c r="B17" s="7">
        <v>8</v>
      </c>
      <c r="C17" s="7">
        <v>44</v>
      </c>
      <c r="D17" s="7">
        <v>13</v>
      </c>
      <c r="E17" s="7">
        <v>50</v>
      </c>
      <c r="F17" s="7">
        <v>13</v>
      </c>
      <c r="G17" s="7">
        <v>66</v>
      </c>
      <c r="H17" s="7">
        <v>15</v>
      </c>
      <c r="I17" s="7">
        <v>56</v>
      </c>
      <c r="J17" s="7">
        <v>13</v>
      </c>
      <c r="K17" s="7">
        <v>46</v>
      </c>
      <c r="L17" s="7">
        <v>10</v>
      </c>
      <c r="M17" s="7">
        <v>57</v>
      </c>
      <c r="N17" s="7">
        <v>10</v>
      </c>
      <c r="O17" s="7">
        <v>44</v>
      </c>
      <c r="P17" s="7">
        <v>8</v>
      </c>
      <c r="Q17" s="7">
        <v>34</v>
      </c>
      <c r="R17" s="7">
        <v>10</v>
      </c>
      <c r="S17" s="7">
        <v>47</v>
      </c>
    </row>
    <row r="18" spans="1:19" x14ac:dyDescent="0.2">
      <c r="A18" s="22" t="s">
        <v>90</v>
      </c>
      <c r="B18" s="7">
        <v>7</v>
      </c>
      <c r="C18" s="7">
        <v>5</v>
      </c>
      <c r="D18" s="7">
        <v>6</v>
      </c>
      <c r="E18" s="7">
        <v>24</v>
      </c>
      <c r="F18" s="7">
        <v>17</v>
      </c>
      <c r="G18" s="7">
        <v>17</v>
      </c>
      <c r="H18" s="7">
        <v>16</v>
      </c>
      <c r="I18" s="7">
        <v>22</v>
      </c>
      <c r="J18" s="7">
        <v>18</v>
      </c>
      <c r="K18" s="7">
        <v>18</v>
      </c>
      <c r="L18" s="7">
        <v>31</v>
      </c>
      <c r="M18" s="7">
        <v>15</v>
      </c>
      <c r="N18" s="7">
        <v>24</v>
      </c>
      <c r="O18" s="7">
        <v>18</v>
      </c>
      <c r="P18" s="7">
        <v>26</v>
      </c>
      <c r="Q18" s="7">
        <v>10</v>
      </c>
      <c r="R18" s="7">
        <v>41</v>
      </c>
      <c r="S18" s="7">
        <v>25</v>
      </c>
    </row>
    <row r="19" spans="1:19" x14ac:dyDescent="0.2">
      <c r="A19" s="22" t="s">
        <v>111</v>
      </c>
      <c r="B19" s="7">
        <v>106</v>
      </c>
      <c r="C19" s="7">
        <v>131</v>
      </c>
      <c r="D19" s="7">
        <v>138</v>
      </c>
      <c r="E19" s="7">
        <v>167</v>
      </c>
      <c r="F19" s="7">
        <v>170</v>
      </c>
      <c r="G19" s="7">
        <v>222</v>
      </c>
      <c r="H19" s="7">
        <v>182</v>
      </c>
      <c r="I19" s="7">
        <v>219</v>
      </c>
      <c r="J19" s="7">
        <v>205</v>
      </c>
      <c r="K19" s="7">
        <v>198</v>
      </c>
      <c r="L19" s="7">
        <v>200</v>
      </c>
      <c r="M19" s="7">
        <v>197</v>
      </c>
      <c r="N19" s="7">
        <v>248</v>
      </c>
      <c r="O19" s="7">
        <v>203</v>
      </c>
      <c r="P19" s="7">
        <v>183</v>
      </c>
      <c r="Q19" s="7">
        <v>168</v>
      </c>
      <c r="R19" s="7">
        <v>268</v>
      </c>
      <c r="S19" s="7">
        <v>263</v>
      </c>
    </row>
    <row r="20" spans="1:19" x14ac:dyDescent="0.2">
      <c r="A20" s="22" t="s">
        <v>92</v>
      </c>
      <c r="B20" s="7">
        <v>6</v>
      </c>
      <c r="C20" s="7">
        <v>2</v>
      </c>
      <c r="D20" s="7">
        <v>11</v>
      </c>
      <c r="E20" s="7">
        <v>2</v>
      </c>
      <c r="F20" s="7">
        <v>15</v>
      </c>
      <c r="G20" s="7">
        <v>2</v>
      </c>
      <c r="H20" s="7">
        <v>28</v>
      </c>
      <c r="I20" s="7">
        <v>2</v>
      </c>
      <c r="J20" s="7">
        <v>11</v>
      </c>
      <c r="K20" s="7">
        <v>2</v>
      </c>
      <c r="L20" s="7">
        <v>25</v>
      </c>
      <c r="M20" s="7">
        <v>2</v>
      </c>
      <c r="N20" s="7">
        <v>18</v>
      </c>
      <c r="O20" s="7">
        <v>5</v>
      </c>
      <c r="P20" s="7">
        <v>21</v>
      </c>
      <c r="Q20" s="7">
        <v>5</v>
      </c>
      <c r="R20" s="7">
        <v>19</v>
      </c>
      <c r="S20" s="7">
        <v>5</v>
      </c>
    </row>
    <row r="21" spans="1:19" x14ac:dyDescent="0.2">
      <c r="A21" s="21" t="s">
        <v>65</v>
      </c>
      <c r="B21" s="20">
        <v>14</v>
      </c>
      <c r="C21" s="20">
        <v>334</v>
      </c>
      <c r="D21" s="20">
        <v>17</v>
      </c>
      <c r="E21" s="20">
        <v>436</v>
      </c>
      <c r="F21" s="20">
        <v>21</v>
      </c>
      <c r="G21" s="20">
        <v>564</v>
      </c>
      <c r="H21" s="20">
        <v>27</v>
      </c>
      <c r="I21" s="20">
        <v>595</v>
      </c>
      <c r="J21" s="20">
        <v>30</v>
      </c>
      <c r="K21" s="20">
        <v>550</v>
      </c>
      <c r="L21" s="20">
        <v>17</v>
      </c>
      <c r="M21" s="20">
        <v>584</v>
      </c>
      <c r="N21" s="20">
        <v>17</v>
      </c>
      <c r="O21" s="20">
        <v>622</v>
      </c>
      <c r="P21" s="20">
        <v>24</v>
      </c>
      <c r="Q21" s="20">
        <v>490</v>
      </c>
      <c r="R21" s="20">
        <v>31</v>
      </c>
      <c r="S21" s="20">
        <v>713</v>
      </c>
    </row>
    <row r="22" spans="1:19" x14ac:dyDescent="0.2">
      <c r="A22" s="22" t="s">
        <v>89</v>
      </c>
      <c r="B22" s="7">
        <v>2</v>
      </c>
      <c r="C22" s="7">
        <v>37</v>
      </c>
      <c r="D22" s="7">
        <v>4</v>
      </c>
      <c r="E22" s="7">
        <v>37</v>
      </c>
      <c r="F22" s="7">
        <v>5</v>
      </c>
      <c r="G22" s="7">
        <v>59</v>
      </c>
      <c r="H22" s="7">
        <v>4</v>
      </c>
      <c r="I22" s="7">
        <v>78</v>
      </c>
      <c r="J22" s="7">
        <v>0</v>
      </c>
      <c r="K22" s="7">
        <v>70</v>
      </c>
      <c r="L22" s="7">
        <v>2</v>
      </c>
      <c r="M22" s="7">
        <v>62</v>
      </c>
      <c r="N22" s="7">
        <v>2</v>
      </c>
      <c r="O22" s="7">
        <v>66</v>
      </c>
      <c r="P22" s="7">
        <v>2</v>
      </c>
      <c r="Q22" s="7">
        <v>57</v>
      </c>
      <c r="R22" s="7">
        <v>2</v>
      </c>
      <c r="S22" s="7">
        <v>62</v>
      </c>
    </row>
    <row r="23" spans="1:19" x14ac:dyDescent="0.2">
      <c r="A23" s="22" t="s">
        <v>54</v>
      </c>
      <c r="B23" s="7">
        <v>0</v>
      </c>
      <c r="C23" s="7">
        <v>52</v>
      </c>
      <c r="D23" s="7">
        <v>2</v>
      </c>
      <c r="E23" s="7">
        <v>61</v>
      </c>
      <c r="F23" s="7">
        <v>2</v>
      </c>
      <c r="G23" s="7">
        <v>76</v>
      </c>
      <c r="H23" s="7">
        <v>2</v>
      </c>
      <c r="I23" s="7">
        <v>68</v>
      </c>
      <c r="J23" s="7">
        <v>2</v>
      </c>
      <c r="K23" s="7">
        <v>56</v>
      </c>
      <c r="L23" s="7">
        <v>0</v>
      </c>
      <c r="M23" s="7">
        <v>67</v>
      </c>
      <c r="N23" s="7">
        <v>2</v>
      </c>
      <c r="O23" s="7">
        <v>53</v>
      </c>
      <c r="P23" s="7">
        <v>0</v>
      </c>
      <c r="Q23" s="7">
        <v>42</v>
      </c>
      <c r="R23" s="7">
        <v>2</v>
      </c>
      <c r="S23" s="7">
        <v>56</v>
      </c>
    </row>
    <row r="24" spans="1:19" x14ac:dyDescent="0.2">
      <c r="A24" s="22" t="s">
        <v>90</v>
      </c>
      <c r="B24" s="7">
        <v>2</v>
      </c>
      <c r="C24" s="7">
        <v>11</v>
      </c>
      <c r="D24" s="7">
        <v>0</v>
      </c>
      <c r="E24" s="7">
        <v>30</v>
      </c>
      <c r="F24" s="7">
        <v>2</v>
      </c>
      <c r="G24" s="7">
        <v>32</v>
      </c>
      <c r="H24" s="7">
        <v>2</v>
      </c>
      <c r="I24" s="7">
        <v>36</v>
      </c>
      <c r="J24" s="7">
        <v>2</v>
      </c>
      <c r="K24" s="7">
        <v>34</v>
      </c>
      <c r="L24" s="7">
        <v>0</v>
      </c>
      <c r="M24" s="7">
        <v>46</v>
      </c>
      <c r="N24" s="7">
        <v>0</v>
      </c>
      <c r="O24" s="7">
        <v>42</v>
      </c>
      <c r="P24" s="7">
        <v>0</v>
      </c>
      <c r="Q24" s="7">
        <v>36</v>
      </c>
      <c r="R24" s="7">
        <v>2</v>
      </c>
      <c r="S24" s="7">
        <v>64</v>
      </c>
    </row>
    <row r="25" spans="1:19" x14ac:dyDescent="0.2">
      <c r="A25" s="22" t="s">
        <v>111</v>
      </c>
      <c r="B25" s="7">
        <v>10</v>
      </c>
      <c r="C25" s="7">
        <v>227</v>
      </c>
      <c r="D25" s="7">
        <v>11</v>
      </c>
      <c r="E25" s="7">
        <v>294</v>
      </c>
      <c r="F25" s="7">
        <v>12</v>
      </c>
      <c r="G25" s="7">
        <v>380</v>
      </c>
      <c r="H25" s="7">
        <v>19</v>
      </c>
      <c r="I25" s="7">
        <v>382</v>
      </c>
      <c r="J25" s="7">
        <v>26</v>
      </c>
      <c r="K25" s="7">
        <v>377</v>
      </c>
      <c r="L25" s="7">
        <v>15</v>
      </c>
      <c r="M25" s="7">
        <v>382</v>
      </c>
      <c r="N25" s="7">
        <v>13</v>
      </c>
      <c r="O25" s="7">
        <v>438</v>
      </c>
      <c r="P25" s="7">
        <v>22</v>
      </c>
      <c r="Q25" s="7">
        <v>329</v>
      </c>
      <c r="R25" s="7">
        <v>23</v>
      </c>
      <c r="S25" s="7">
        <v>508</v>
      </c>
    </row>
    <row r="26" spans="1:19" x14ac:dyDescent="0.2">
      <c r="A26" s="22" t="s">
        <v>92</v>
      </c>
      <c r="B26" s="7">
        <v>0</v>
      </c>
      <c r="C26" s="7">
        <v>7</v>
      </c>
      <c r="D26" s="7">
        <v>0</v>
      </c>
      <c r="E26" s="7">
        <v>14</v>
      </c>
      <c r="F26" s="7">
        <v>0</v>
      </c>
      <c r="G26" s="7">
        <v>17</v>
      </c>
      <c r="H26" s="7">
        <v>0</v>
      </c>
      <c r="I26" s="7">
        <v>31</v>
      </c>
      <c r="J26" s="7">
        <v>0</v>
      </c>
      <c r="K26" s="7">
        <v>13</v>
      </c>
      <c r="L26" s="7">
        <v>0</v>
      </c>
      <c r="M26" s="7">
        <v>27</v>
      </c>
      <c r="N26" s="7">
        <v>0</v>
      </c>
      <c r="O26" s="7">
        <v>23</v>
      </c>
      <c r="P26" s="7">
        <v>0</v>
      </c>
      <c r="Q26" s="7">
        <v>26</v>
      </c>
      <c r="R26" s="7">
        <v>2</v>
      </c>
      <c r="S26" s="7">
        <v>23</v>
      </c>
    </row>
    <row r="27" spans="1:19" x14ac:dyDescent="0.2">
      <c r="A27" s="21" t="s">
        <v>66</v>
      </c>
      <c r="B27" s="20">
        <v>89</v>
      </c>
      <c r="C27" s="20">
        <v>258</v>
      </c>
      <c r="D27" s="20">
        <v>105</v>
      </c>
      <c r="E27" s="20">
        <v>348</v>
      </c>
      <c r="F27" s="20">
        <v>134</v>
      </c>
      <c r="G27" s="20">
        <v>452</v>
      </c>
      <c r="H27" s="20">
        <v>146</v>
      </c>
      <c r="I27" s="20">
        <v>477</v>
      </c>
      <c r="J27" s="20">
        <v>138</v>
      </c>
      <c r="K27" s="20">
        <v>443</v>
      </c>
      <c r="L27" s="20">
        <v>167</v>
      </c>
      <c r="M27" s="20">
        <v>435</v>
      </c>
      <c r="N27" s="20">
        <v>171</v>
      </c>
      <c r="O27" s="20">
        <v>468</v>
      </c>
      <c r="P27" s="20">
        <v>106</v>
      </c>
      <c r="Q27" s="20">
        <v>409</v>
      </c>
      <c r="R27" s="20">
        <v>189</v>
      </c>
      <c r="S27" s="20">
        <v>553</v>
      </c>
    </row>
    <row r="28" spans="1:19" x14ac:dyDescent="0.2">
      <c r="A28" s="22" t="s">
        <v>89</v>
      </c>
      <c r="B28" s="7">
        <v>15</v>
      </c>
      <c r="C28" s="7">
        <v>23</v>
      </c>
      <c r="D28" s="7">
        <v>12</v>
      </c>
      <c r="E28" s="7">
        <v>29</v>
      </c>
      <c r="F28" s="7">
        <v>16</v>
      </c>
      <c r="G28" s="7">
        <v>48</v>
      </c>
      <c r="H28" s="7">
        <v>27</v>
      </c>
      <c r="I28" s="7">
        <v>55</v>
      </c>
      <c r="J28" s="7">
        <v>14</v>
      </c>
      <c r="K28" s="7">
        <v>56</v>
      </c>
      <c r="L28" s="7">
        <v>18</v>
      </c>
      <c r="M28" s="7">
        <v>47</v>
      </c>
      <c r="N28" s="7">
        <v>24</v>
      </c>
      <c r="O28" s="7">
        <v>45</v>
      </c>
      <c r="P28" s="7">
        <v>17</v>
      </c>
      <c r="Q28" s="7">
        <v>43</v>
      </c>
      <c r="R28" s="7">
        <v>18</v>
      </c>
      <c r="S28" s="7">
        <v>46</v>
      </c>
    </row>
    <row r="29" spans="1:19" x14ac:dyDescent="0.2">
      <c r="A29" s="22" t="s">
        <v>54</v>
      </c>
      <c r="B29" s="7">
        <v>7</v>
      </c>
      <c r="C29" s="7">
        <v>45</v>
      </c>
      <c r="D29" s="7">
        <v>8</v>
      </c>
      <c r="E29" s="7">
        <v>55</v>
      </c>
      <c r="F29" s="7">
        <v>8</v>
      </c>
      <c r="G29" s="7">
        <v>71</v>
      </c>
      <c r="H29" s="7">
        <v>7</v>
      </c>
      <c r="I29" s="7">
        <v>64</v>
      </c>
      <c r="J29" s="7">
        <v>4</v>
      </c>
      <c r="K29" s="7">
        <v>55</v>
      </c>
      <c r="L29" s="7">
        <v>5</v>
      </c>
      <c r="M29" s="7">
        <v>62</v>
      </c>
      <c r="N29" s="7">
        <v>10</v>
      </c>
      <c r="O29" s="7">
        <v>44</v>
      </c>
      <c r="P29" s="7">
        <v>6</v>
      </c>
      <c r="Q29" s="7">
        <v>36</v>
      </c>
      <c r="R29" s="7">
        <v>10</v>
      </c>
      <c r="S29" s="7">
        <v>47</v>
      </c>
    </row>
    <row r="30" spans="1:19" x14ac:dyDescent="0.2">
      <c r="A30" s="22" t="s">
        <v>90</v>
      </c>
      <c r="B30" s="7">
        <v>0</v>
      </c>
      <c r="C30" s="7">
        <v>12</v>
      </c>
      <c r="D30" s="7">
        <v>10</v>
      </c>
      <c r="E30" s="7">
        <v>20</v>
      </c>
      <c r="F30" s="7">
        <v>9</v>
      </c>
      <c r="G30" s="7">
        <v>25</v>
      </c>
      <c r="H30" s="7">
        <v>9</v>
      </c>
      <c r="I30" s="7">
        <v>29</v>
      </c>
      <c r="J30" s="7">
        <v>13</v>
      </c>
      <c r="K30" s="7">
        <v>23</v>
      </c>
      <c r="L30" s="7">
        <v>16</v>
      </c>
      <c r="M30" s="7">
        <v>30</v>
      </c>
      <c r="N30" s="7">
        <v>13</v>
      </c>
      <c r="O30" s="7">
        <v>29</v>
      </c>
      <c r="P30" s="7">
        <v>10</v>
      </c>
      <c r="Q30" s="7">
        <v>26</v>
      </c>
      <c r="R30" s="7">
        <v>26</v>
      </c>
      <c r="S30" s="7">
        <v>40</v>
      </c>
    </row>
    <row r="31" spans="1:19" x14ac:dyDescent="0.2">
      <c r="A31" s="22" t="s">
        <v>111</v>
      </c>
      <c r="B31" s="7">
        <v>65</v>
      </c>
      <c r="C31" s="7">
        <v>172</v>
      </c>
      <c r="D31" s="7">
        <v>69</v>
      </c>
      <c r="E31" s="7">
        <v>236</v>
      </c>
      <c r="F31" s="7">
        <v>95</v>
      </c>
      <c r="G31" s="7">
        <v>297</v>
      </c>
      <c r="H31" s="7">
        <v>92</v>
      </c>
      <c r="I31" s="7">
        <v>309</v>
      </c>
      <c r="J31" s="7">
        <v>103</v>
      </c>
      <c r="K31" s="7">
        <v>300</v>
      </c>
      <c r="L31" s="7">
        <v>109</v>
      </c>
      <c r="M31" s="7">
        <v>288</v>
      </c>
      <c r="N31" s="7">
        <v>116</v>
      </c>
      <c r="O31" s="7">
        <v>335</v>
      </c>
      <c r="P31" s="7">
        <v>64</v>
      </c>
      <c r="Q31" s="7">
        <v>287</v>
      </c>
      <c r="R31" s="7">
        <v>124</v>
      </c>
      <c r="S31" s="7">
        <v>407</v>
      </c>
    </row>
    <row r="32" spans="1:19" x14ac:dyDescent="0.2">
      <c r="A32" s="22" t="s">
        <v>92</v>
      </c>
      <c r="B32" s="7">
        <v>2</v>
      </c>
      <c r="C32" s="7">
        <v>6</v>
      </c>
      <c r="D32" s="7">
        <v>6</v>
      </c>
      <c r="E32" s="7">
        <v>8</v>
      </c>
      <c r="F32" s="7">
        <v>6</v>
      </c>
      <c r="G32" s="7">
        <v>11</v>
      </c>
      <c r="H32" s="7">
        <v>11</v>
      </c>
      <c r="I32" s="7">
        <v>20</v>
      </c>
      <c r="J32" s="7">
        <v>4</v>
      </c>
      <c r="K32" s="7">
        <v>9</v>
      </c>
      <c r="L32" s="7">
        <v>19</v>
      </c>
      <c r="M32" s="7">
        <v>8</v>
      </c>
      <c r="N32" s="7">
        <v>8</v>
      </c>
      <c r="O32" s="7">
        <v>15</v>
      </c>
      <c r="P32" s="7">
        <v>9</v>
      </c>
      <c r="Q32" s="7">
        <v>17</v>
      </c>
      <c r="R32" s="7">
        <v>11</v>
      </c>
      <c r="S32" s="7">
        <v>13</v>
      </c>
    </row>
    <row r="33" spans="1:19" x14ac:dyDescent="0.2">
      <c r="A33" s="21" t="s">
        <v>67</v>
      </c>
      <c r="B33" s="20">
        <v>16</v>
      </c>
      <c r="C33" s="20">
        <v>331</v>
      </c>
      <c r="D33" s="20">
        <v>18</v>
      </c>
      <c r="E33" s="20">
        <v>436</v>
      </c>
      <c r="F33" s="20">
        <v>18</v>
      </c>
      <c r="G33" s="20">
        <v>568</v>
      </c>
      <c r="H33" s="20">
        <v>37</v>
      </c>
      <c r="I33" s="20">
        <v>585</v>
      </c>
      <c r="J33" s="20">
        <v>31</v>
      </c>
      <c r="K33" s="20">
        <v>551</v>
      </c>
      <c r="L33" s="20">
        <v>37</v>
      </c>
      <c r="M33" s="20">
        <v>566</v>
      </c>
      <c r="N33" s="20">
        <v>45</v>
      </c>
      <c r="O33" s="20">
        <v>594</v>
      </c>
      <c r="P33" s="20">
        <v>32</v>
      </c>
      <c r="Q33" s="20">
        <v>484</v>
      </c>
      <c r="R33" s="20">
        <v>49</v>
      </c>
      <c r="S33" s="20">
        <v>693</v>
      </c>
    </row>
    <row r="34" spans="1:19" x14ac:dyDescent="0.2">
      <c r="A34" s="22" t="s">
        <v>89</v>
      </c>
      <c r="B34" s="7">
        <v>5</v>
      </c>
      <c r="C34" s="7">
        <v>33</v>
      </c>
      <c r="D34" s="7">
        <v>2</v>
      </c>
      <c r="E34" s="7">
        <v>38</v>
      </c>
      <c r="F34" s="7">
        <v>5</v>
      </c>
      <c r="G34" s="7">
        <v>59</v>
      </c>
      <c r="H34" s="7">
        <v>7</v>
      </c>
      <c r="I34" s="7">
        <v>75</v>
      </c>
      <c r="J34" s="7">
        <v>5</v>
      </c>
      <c r="K34" s="7">
        <v>65</v>
      </c>
      <c r="L34" s="7">
        <v>7</v>
      </c>
      <c r="M34" s="7">
        <v>58</v>
      </c>
      <c r="N34" s="7">
        <v>11</v>
      </c>
      <c r="O34" s="7">
        <v>58</v>
      </c>
      <c r="P34" s="7">
        <v>10</v>
      </c>
      <c r="Q34" s="7">
        <v>50</v>
      </c>
      <c r="R34" s="7">
        <v>10</v>
      </c>
      <c r="S34" s="7">
        <v>54</v>
      </c>
    </row>
    <row r="35" spans="1:19" x14ac:dyDescent="0.2">
      <c r="A35" s="22" t="s">
        <v>54</v>
      </c>
      <c r="B35" s="7">
        <v>2</v>
      </c>
      <c r="C35" s="7">
        <v>51</v>
      </c>
      <c r="D35" s="7">
        <v>2</v>
      </c>
      <c r="E35" s="7">
        <v>62</v>
      </c>
      <c r="F35" s="7">
        <v>0</v>
      </c>
      <c r="G35" s="7">
        <v>79</v>
      </c>
      <c r="H35" s="7">
        <v>2</v>
      </c>
      <c r="I35" s="7">
        <v>69</v>
      </c>
      <c r="J35" s="7">
        <v>2</v>
      </c>
      <c r="K35" s="7">
        <v>57</v>
      </c>
      <c r="L35" s="7">
        <v>2</v>
      </c>
      <c r="M35" s="7">
        <v>66</v>
      </c>
      <c r="N35" s="7">
        <v>2</v>
      </c>
      <c r="O35" s="7">
        <v>53</v>
      </c>
      <c r="P35" s="7">
        <v>2</v>
      </c>
      <c r="Q35" s="7">
        <v>41</v>
      </c>
      <c r="R35" s="7">
        <v>2</v>
      </c>
      <c r="S35" s="7">
        <v>55</v>
      </c>
    </row>
    <row r="36" spans="1:19" x14ac:dyDescent="0.2">
      <c r="A36" s="22" t="s">
        <v>90</v>
      </c>
      <c r="B36" s="7">
        <v>2</v>
      </c>
      <c r="C36" s="7">
        <v>10</v>
      </c>
      <c r="D36" s="7">
        <v>0</v>
      </c>
      <c r="E36" s="7">
        <v>30</v>
      </c>
      <c r="F36" s="7">
        <v>2</v>
      </c>
      <c r="G36" s="7">
        <v>33</v>
      </c>
      <c r="H36" s="7">
        <v>2</v>
      </c>
      <c r="I36" s="7">
        <v>35</v>
      </c>
      <c r="J36" s="7">
        <v>2</v>
      </c>
      <c r="K36" s="7">
        <v>34</v>
      </c>
      <c r="L36" s="7">
        <v>5</v>
      </c>
      <c r="M36" s="7">
        <v>41</v>
      </c>
      <c r="N36" s="7">
        <v>7</v>
      </c>
      <c r="O36" s="7">
        <v>35</v>
      </c>
      <c r="P36" s="7">
        <v>8</v>
      </c>
      <c r="Q36" s="7">
        <v>28</v>
      </c>
      <c r="R36" s="7">
        <v>8</v>
      </c>
      <c r="S36" s="7">
        <v>58</v>
      </c>
    </row>
    <row r="37" spans="1:19" x14ac:dyDescent="0.2">
      <c r="A37" s="22" t="s">
        <v>111</v>
      </c>
      <c r="B37" s="7">
        <v>5</v>
      </c>
      <c r="C37" s="7">
        <v>232</v>
      </c>
      <c r="D37" s="7">
        <v>12</v>
      </c>
      <c r="E37" s="7">
        <v>293</v>
      </c>
      <c r="F37" s="7">
        <v>9</v>
      </c>
      <c r="G37" s="7">
        <v>383</v>
      </c>
      <c r="H37" s="7">
        <v>17</v>
      </c>
      <c r="I37" s="7">
        <v>384</v>
      </c>
      <c r="J37" s="7">
        <v>20</v>
      </c>
      <c r="K37" s="7">
        <v>383</v>
      </c>
      <c r="L37" s="7">
        <v>18</v>
      </c>
      <c r="M37" s="7">
        <v>379</v>
      </c>
      <c r="N37" s="7">
        <v>23</v>
      </c>
      <c r="O37" s="7">
        <v>428</v>
      </c>
      <c r="P37" s="7">
        <v>7</v>
      </c>
      <c r="Q37" s="7">
        <v>344</v>
      </c>
      <c r="R37" s="7">
        <v>25</v>
      </c>
      <c r="S37" s="7">
        <v>506</v>
      </c>
    </row>
    <row r="38" spans="1:19" x14ac:dyDescent="0.2">
      <c r="A38" s="23" t="s">
        <v>92</v>
      </c>
      <c r="B38" s="11">
        <v>2</v>
      </c>
      <c r="C38" s="11">
        <v>5</v>
      </c>
      <c r="D38" s="11">
        <v>2</v>
      </c>
      <c r="E38" s="11">
        <v>13</v>
      </c>
      <c r="F38" s="11">
        <v>2</v>
      </c>
      <c r="G38" s="11">
        <v>14</v>
      </c>
      <c r="H38" s="11">
        <v>9</v>
      </c>
      <c r="I38" s="11">
        <v>22</v>
      </c>
      <c r="J38" s="11">
        <v>2</v>
      </c>
      <c r="K38" s="11">
        <v>12</v>
      </c>
      <c r="L38" s="11">
        <v>5</v>
      </c>
      <c r="M38" s="11">
        <v>22</v>
      </c>
      <c r="N38" s="11">
        <v>2</v>
      </c>
      <c r="O38" s="11">
        <v>20</v>
      </c>
      <c r="P38" s="11">
        <v>5</v>
      </c>
      <c r="Q38" s="11">
        <v>21</v>
      </c>
      <c r="R38" s="11">
        <v>4</v>
      </c>
      <c r="S38" s="11">
        <v>20</v>
      </c>
    </row>
    <row r="39" spans="1:19" x14ac:dyDescent="0.2">
      <c r="A39" s="9" t="s">
        <v>18</v>
      </c>
    </row>
    <row r="40" spans="1:19" x14ac:dyDescent="0.2">
      <c r="A40" s="21" t="s">
        <v>63</v>
      </c>
      <c r="B40" s="20">
        <v>1295</v>
      </c>
      <c r="C40" s="20">
        <v>582</v>
      </c>
      <c r="D40" s="20">
        <v>1637</v>
      </c>
      <c r="E40" s="20">
        <v>809</v>
      </c>
      <c r="F40" s="20">
        <v>2125</v>
      </c>
      <c r="G40" s="20">
        <v>1042</v>
      </c>
      <c r="H40" s="20">
        <v>2456</v>
      </c>
      <c r="I40" s="20">
        <v>1155</v>
      </c>
      <c r="J40" s="20">
        <v>2524</v>
      </c>
      <c r="K40" s="20">
        <v>999</v>
      </c>
      <c r="L40" s="20">
        <v>2333</v>
      </c>
      <c r="M40" s="20">
        <v>883</v>
      </c>
      <c r="N40" s="20">
        <v>2521</v>
      </c>
      <c r="O40" s="20">
        <v>948</v>
      </c>
      <c r="P40" s="20">
        <v>2052</v>
      </c>
      <c r="Q40" s="20">
        <v>839</v>
      </c>
      <c r="R40" s="20">
        <v>2636</v>
      </c>
      <c r="S40" s="20">
        <v>1085</v>
      </c>
    </row>
    <row r="41" spans="1:19" x14ac:dyDescent="0.2">
      <c r="A41" s="22" t="s">
        <v>89</v>
      </c>
      <c r="B41" s="7">
        <v>162</v>
      </c>
      <c r="C41" s="7">
        <v>15</v>
      </c>
      <c r="D41" s="7">
        <v>219</v>
      </c>
      <c r="E41" s="7">
        <v>28</v>
      </c>
      <c r="F41" s="7">
        <v>293</v>
      </c>
      <c r="G41" s="7">
        <v>31</v>
      </c>
      <c r="H41" s="7">
        <v>352</v>
      </c>
      <c r="I41" s="7">
        <v>33</v>
      </c>
      <c r="J41" s="7">
        <v>384</v>
      </c>
      <c r="K41" s="7">
        <v>34</v>
      </c>
      <c r="L41" s="7">
        <v>342</v>
      </c>
      <c r="M41" s="7">
        <v>31</v>
      </c>
      <c r="N41" s="7">
        <v>385</v>
      </c>
      <c r="O41" s="7">
        <v>46</v>
      </c>
      <c r="P41" s="7">
        <v>307</v>
      </c>
      <c r="Q41" s="7">
        <v>31</v>
      </c>
      <c r="R41" s="7">
        <v>361</v>
      </c>
      <c r="S41" s="7">
        <v>26</v>
      </c>
    </row>
    <row r="42" spans="1:19" x14ac:dyDescent="0.2">
      <c r="A42" s="22" t="s">
        <v>54</v>
      </c>
      <c r="B42" s="7">
        <v>227</v>
      </c>
      <c r="C42" s="7">
        <v>284</v>
      </c>
      <c r="D42" s="7">
        <v>292</v>
      </c>
      <c r="E42" s="7">
        <v>376</v>
      </c>
      <c r="F42" s="7">
        <v>312</v>
      </c>
      <c r="G42" s="7">
        <v>469</v>
      </c>
      <c r="H42" s="7">
        <v>345</v>
      </c>
      <c r="I42" s="7">
        <v>573</v>
      </c>
      <c r="J42" s="7">
        <v>310</v>
      </c>
      <c r="K42" s="7">
        <v>441</v>
      </c>
      <c r="L42" s="7">
        <v>219</v>
      </c>
      <c r="M42" s="7">
        <v>332</v>
      </c>
      <c r="N42" s="7">
        <v>233</v>
      </c>
      <c r="O42" s="7">
        <v>369</v>
      </c>
      <c r="P42" s="7">
        <v>168</v>
      </c>
      <c r="Q42" s="7">
        <v>333</v>
      </c>
      <c r="R42" s="7">
        <v>197</v>
      </c>
      <c r="S42" s="7">
        <v>343</v>
      </c>
    </row>
    <row r="43" spans="1:19" x14ac:dyDescent="0.2">
      <c r="A43" s="22" t="s">
        <v>90</v>
      </c>
      <c r="B43" s="7">
        <v>84</v>
      </c>
      <c r="C43" s="7">
        <v>33</v>
      </c>
      <c r="D43" s="7">
        <v>110</v>
      </c>
      <c r="E43" s="7">
        <v>46</v>
      </c>
      <c r="F43" s="7">
        <v>158</v>
      </c>
      <c r="G43" s="7">
        <v>45</v>
      </c>
      <c r="H43" s="7">
        <v>200</v>
      </c>
      <c r="I43" s="7">
        <v>55</v>
      </c>
      <c r="J43" s="7">
        <v>219</v>
      </c>
      <c r="K43" s="7">
        <v>53</v>
      </c>
      <c r="L43" s="7">
        <v>209</v>
      </c>
      <c r="M43" s="7">
        <v>47</v>
      </c>
      <c r="N43" s="7">
        <v>250</v>
      </c>
      <c r="O43" s="7">
        <v>59</v>
      </c>
      <c r="P43" s="7">
        <v>219</v>
      </c>
      <c r="Q43" s="7">
        <v>60</v>
      </c>
      <c r="R43" s="7">
        <v>289</v>
      </c>
      <c r="S43" s="7">
        <v>73</v>
      </c>
    </row>
    <row r="44" spans="1:19" x14ac:dyDescent="0.2">
      <c r="A44" s="22" t="s">
        <v>111</v>
      </c>
      <c r="B44" s="7">
        <v>779</v>
      </c>
      <c r="C44" s="7">
        <v>250</v>
      </c>
      <c r="D44" s="7">
        <v>962</v>
      </c>
      <c r="E44" s="7">
        <v>359</v>
      </c>
      <c r="F44" s="7">
        <v>1279</v>
      </c>
      <c r="G44" s="7">
        <v>493</v>
      </c>
      <c r="H44" s="7">
        <v>1443</v>
      </c>
      <c r="I44" s="7">
        <v>492</v>
      </c>
      <c r="J44" s="7">
        <v>1470</v>
      </c>
      <c r="K44" s="7">
        <v>463</v>
      </c>
      <c r="L44" s="7">
        <v>1393</v>
      </c>
      <c r="M44" s="7">
        <v>465</v>
      </c>
      <c r="N44" s="7">
        <v>1486</v>
      </c>
      <c r="O44" s="7">
        <v>464</v>
      </c>
      <c r="P44" s="7">
        <v>1206</v>
      </c>
      <c r="Q44" s="7">
        <v>411</v>
      </c>
      <c r="R44" s="7">
        <v>1633</v>
      </c>
      <c r="S44" s="7">
        <v>637</v>
      </c>
    </row>
    <row r="45" spans="1:19" x14ac:dyDescent="0.2">
      <c r="A45" s="22" t="s">
        <v>92</v>
      </c>
      <c r="B45" s="7">
        <v>43</v>
      </c>
      <c r="C45" s="7">
        <v>0</v>
      </c>
      <c r="D45" s="7">
        <v>54</v>
      </c>
      <c r="E45" s="7">
        <v>0</v>
      </c>
      <c r="F45" s="7">
        <v>83</v>
      </c>
      <c r="G45" s="7">
        <v>4</v>
      </c>
      <c r="H45" s="7">
        <v>116</v>
      </c>
      <c r="I45" s="7">
        <v>2</v>
      </c>
      <c r="J45" s="7">
        <v>141</v>
      </c>
      <c r="K45" s="7">
        <v>8</v>
      </c>
      <c r="L45" s="7">
        <v>170</v>
      </c>
      <c r="M45" s="7">
        <v>8</v>
      </c>
      <c r="N45" s="7">
        <v>167</v>
      </c>
      <c r="O45" s="7">
        <v>10</v>
      </c>
      <c r="P45" s="7">
        <v>152</v>
      </c>
      <c r="Q45" s="7">
        <v>4</v>
      </c>
      <c r="R45" s="7">
        <v>156</v>
      </c>
      <c r="S45" s="7">
        <v>6</v>
      </c>
    </row>
    <row r="46" spans="1:19" x14ac:dyDescent="0.2">
      <c r="A46" s="21" t="s">
        <v>64</v>
      </c>
      <c r="B46" s="20">
        <v>724</v>
      </c>
      <c r="C46" s="20">
        <v>1153</v>
      </c>
      <c r="D46" s="20">
        <v>933</v>
      </c>
      <c r="E46" s="20">
        <v>1513</v>
      </c>
      <c r="F46" s="20">
        <v>1295</v>
      </c>
      <c r="G46" s="20">
        <v>1872</v>
      </c>
      <c r="H46" s="20">
        <v>1638</v>
      </c>
      <c r="I46" s="20">
        <v>1974</v>
      </c>
      <c r="J46" s="20">
        <v>1703</v>
      </c>
      <c r="K46" s="20">
        <v>1820</v>
      </c>
      <c r="L46" s="20">
        <v>1654</v>
      </c>
      <c r="M46" s="20">
        <v>1562</v>
      </c>
      <c r="N46" s="20">
        <v>1786</v>
      </c>
      <c r="O46" s="20">
        <v>1683</v>
      </c>
      <c r="P46" s="20">
        <v>1493</v>
      </c>
      <c r="Q46" s="20">
        <v>1398</v>
      </c>
      <c r="R46" s="20">
        <v>1884</v>
      </c>
      <c r="S46" s="20">
        <v>1837</v>
      </c>
    </row>
    <row r="47" spans="1:19" x14ac:dyDescent="0.2">
      <c r="A47" s="22" t="s">
        <v>89</v>
      </c>
      <c r="B47" s="7">
        <v>131</v>
      </c>
      <c r="C47" s="7">
        <v>46</v>
      </c>
      <c r="D47" s="7">
        <v>167</v>
      </c>
      <c r="E47" s="7">
        <v>80</v>
      </c>
      <c r="F47" s="7">
        <v>245</v>
      </c>
      <c r="G47" s="7">
        <v>79</v>
      </c>
      <c r="H47" s="7">
        <v>300</v>
      </c>
      <c r="I47" s="7">
        <v>85</v>
      </c>
      <c r="J47" s="7">
        <v>334</v>
      </c>
      <c r="K47" s="7">
        <v>84</v>
      </c>
      <c r="L47" s="7">
        <v>305</v>
      </c>
      <c r="M47" s="7">
        <v>68</v>
      </c>
      <c r="N47" s="7">
        <v>346</v>
      </c>
      <c r="O47" s="7">
        <v>85</v>
      </c>
      <c r="P47" s="7">
        <v>273</v>
      </c>
      <c r="Q47" s="7">
        <v>65</v>
      </c>
      <c r="R47" s="7">
        <v>317</v>
      </c>
      <c r="S47" s="7">
        <v>70</v>
      </c>
    </row>
    <row r="48" spans="1:19" x14ac:dyDescent="0.2">
      <c r="A48" s="22" t="s">
        <v>54</v>
      </c>
      <c r="B48" s="7">
        <v>50</v>
      </c>
      <c r="C48" s="7">
        <v>461</v>
      </c>
      <c r="D48" s="7">
        <v>62</v>
      </c>
      <c r="E48" s="7">
        <v>606</v>
      </c>
      <c r="F48" s="7">
        <v>84</v>
      </c>
      <c r="G48" s="7">
        <v>697</v>
      </c>
      <c r="H48" s="7">
        <v>103</v>
      </c>
      <c r="I48" s="7">
        <v>815</v>
      </c>
      <c r="J48" s="7">
        <v>85</v>
      </c>
      <c r="K48" s="7">
        <v>666</v>
      </c>
      <c r="L48" s="7">
        <v>50</v>
      </c>
      <c r="M48" s="7">
        <v>501</v>
      </c>
      <c r="N48" s="7">
        <v>66</v>
      </c>
      <c r="O48" s="7">
        <v>536</v>
      </c>
      <c r="P48" s="7">
        <v>60</v>
      </c>
      <c r="Q48" s="7">
        <v>441</v>
      </c>
      <c r="R48" s="7">
        <v>77</v>
      </c>
      <c r="S48" s="7">
        <v>463</v>
      </c>
    </row>
    <row r="49" spans="1:19" x14ac:dyDescent="0.2">
      <c r="A49" s="22" t="s">
        <v>90</v>
      </c>
      <c r="B49" s="7">
        <v>48</v>
      </c>
      <c r="C49" s="7">
        <v>69</v>
      </c>
      <c r="D49" s="7">
        <v>78</v>
      </c>
      <c r="E49" s="7">
        <v>78</v>
      </c>
      <c r="F49" s="7">
        <v>100</v>
      </c>
      <c r="G49" s="7">
        <v>103</v>
      </c>
      <c r="H49" s="7">
        <v>149</v>
      </c>
      <c r="I49" s="7">
        <v>106</v>
      </c>
      <c r="J49" s="7">
        <v>152</v>
      </c>
      <c r="K49" s="7">
        <v>120</v>
      </c>
      <c r="L49" s="7">
        <v>165</v>
      </c>
      <c r="M49" s="7">
        <v>91</v>
      </c>
      <c r="N49" s="7">
        <v>196</v>
      </c>
      <c r="O49" s="7">
        <v>113</v>
      </c>
      <c r="P49" s="7">
        <v>173</v>
      </c>
      <c r="Q49" s="7">
        <v>106</v>
      </c>
      <c r="R49" s="7">
        <v>225</v>
      </c>
      <c r="S49" s="7">
        <v>137</v>
      </c>
    </row>
    <row r="50" spans="1:19" x14ac:dyDescent="0.2">
      <c r="A50" s="22" t="s">
        <v>111</v>
      </c>
      <c r="B50" s="7">
        <v>458</v>
      </c>
      <c r="C50" s="7">
        <v>571</v>
      </c>
      <c r="D50" s="7">
        <v>578</v>
      </c>
      <c r="E50" s="7">
        <v>743</v>
      </c>
      <c r="F50" s="7">
        <v>789</v>
      </c>
      <c r="G50" s="7">
        <v>983</v>
      </c>
      <c r="H50" s="7">
        <v>981</v>
      </c>
      <c r="I50" s="7">
        <v>954</v>
      </c>
      <c r="J50" s="7">
        <v>1006</v>
      </c>
      <c r="K50" s="7">
        <v>927</v>
      </c>
      <c r="L50" s="7">
        <v>981</v>
      </c>
      <c r="M50" s="7">
        <v>877</v>
      </c>
      <c r="N50" s="7">
        <v>1028</v>
      </c>
      <c r="O50" s="7">
        <v>922</v>
      </c>
      <c r="P50" s="7">
        <v>860</v>
      </c>
      <c r="Q50" s="7">
        <v>757</v>
      </c>
      <c r="R50" s="7">
        <v>1127</v>
      </c>
      <c r="S50" s="7">
        <v>1143</v>
      </c>
    </row>
    <row r="51" spans="1:19" x14ac:dyDescent="0.2">
      <c r="A51" s="22" t="s">
        <v>92</v>
      </c>
      <c r="B51" s="7">
        <v>37</v>
      </c>
      <c r="C51" s="7">
        <v>6</v>
      </c>
      <c r="D51" s="7">
        <v>48</v>
      </c>
      <c r="E51" s="7">
        <v>6</v>
      </c>
      <c r="F51" s="7">
        <v>77</v>
      </c>
      <c r="G51" s="7">
        <v>10</v>
      </c>
      <c r="H51" s="7">
        <v>105</v>
      </c>
      <c r="I51" s="7">
        <v>14</v>
      </c>
      <c r="J51" s="7">
        <v>126</v>
      </c>
      <c r="K51" s="7">
        <v>23</v>
      </c>
      <c r="L51" s="7">
        <v>153</v>
      </c>
      <c r="M51" s="7">
        <v>25</v>
      </c>
      <c r="N51" s="7">
        <v>150</v>
      </c>
      <c r="O51" s="7">
        <v>27</v>
      </c>
      <c r="P51" s="7">
        <v>127</v>
      </c>
      <c r="Q51" s="7">
        <v>29</v>
      </c>
      <c r="R51" s="7">
        <v>138</v>
      </c>
      <c r="S51" s="7">
        <v>24</v>
      </c>
    </row>
    <row r="52" spans="1:19" x14ac:dyDescent="0.2">
      <c r="A52" s="21" t="s">
        <v>65</v>
      </c>
      <c r="B52" s="20">
        <v>98</v>
      </c>
      <c r="C52" s="20">
        <v>1779</v>
      </c>
      <c r="D52" s="20">
        <v>126</v>
      </c>
      <c r="E52" s="20">
        <v>2320</v>
      </c>
      <c r="F52" s="20">
        <v>179</v>
      </c>
      <c r="G52" s="20">
        <v>2989</v>
      </c>
      <c r="H52" s="20">
        <v>203</v>
      </c>
      <c r="I52" s="20">
        <v>3409</v>
      </c>
      <c r="J52" s="20">
        <v>190</v>
      </c>
      <c r="K52" s="20">
        <v>3333</v>
      </c>
      <c r="L52" s="20">
        <v>155</v>
      </c>
      <c r="M52" s="20">
        <v>3061</v>
      </c>
      <c r="N52" s="20">
        <v>174</v>
      </c>
      <c r="O52" s="20">
        <v>3295</v>
      </c>
      <c r="P52" s="20">
        <v>121</v>
      </c>
      <c r="Q52" s="20">
        <v>2770</v>
      </c>
      <c r="R52" s="20">
        <v>209</v>
      </c>
      <c r="S52" s="20">
        <v>3511</v>
      </c>
    </row>
    <row r="53" spans="1:19" x14ac:dyDescent="0.2">
      <c r="A53" s="22" t="s">
        <v>89</v>
      </c>
      <c r="B53" s="7">
        <v>15</v>
      </c>
      <c r="C53" s="7">
        <v>162</v>
      </c>
      <c r="D53" s="7">
        <v>20</v>
      </c>
      <c r="E53" s="7">
        <v>227</v>
      </c>
      <c r="F53" s="7">
        <v>22</v>
      </c>
      <c r="G53" s="7">
        <v>302</v>
      </c>
      <c r="H53" s="7">
        <v>21</v>
      </c>
      <c r="I53" s="7">
        <v>364</v>
      </c>
      <c r="J53" s="7">
        <v>24</v>
      </c>
      <c r="K53" s="7">
        <v>394</v>
      </c>
      <c r="L53" s="7">
        <v>16</v>
      </c>
      <c r="M53" s="7">
        <v>357</v>
      </c>
      <c r="N53" s="7">
        <v>21</v>
      </c>
      <c r="O53" s="7">
        <v>410</v>
      </c>
      <c r="P53" s="7">
        <v>16</v>
      </c>
      <c r="Q53" s="7">
        <v>322</v>
      </c>
      <c r="R53" s="7">
        <v>21</v>
      </c>
      <c r="S53" s="7">
        <v>366</v>
      </c>
    </row>
    <row r="54" spans="1:19" x14ac:dyDescent="0.2">
      <c r="A54" s="22" t="s">
        <v>54</v>
      </c>
      <c r="B54" s="7">
        <v>12</v>
      </c>
      <c r="C54" s="7">
        <v>499</v>
      </c>
      <c r="D54" s="7">
        <v>11</v>
      </c>
      <c r="E54" s="7">
        <v>657</v>
      </c>
      <c r="F54" s="7">
        <v>22</v>
      </c>
      <c r="G54" s="7">
        <v>759</v>
      </c>
      <c r="H54" s="7">
        <v>25</v>
      </c>
      <c r="I54" s="7">
        <v>893</v>
      </c>
      <c r="J54" s="7">
        <v>22</v>
      </c>
      <c r="K54" s="7">
        <v>729</v>
      </c>
      <c r="L54" s="7">
        <v>15</v>
      </c>
      <c r="M54" s="7">
        <v>536</v>
      </c>
      <c r="N54" s="7">
        <v>21</v>
      </c>
      <c r="O54" s="7">
        <v>581</v>
      </c>
      <c r="P54" s="7">
        <v>11</v>
      </c>
      <c r="Q54" s="7">
        <v>490</v>
      </c>
      <c r="R54" s="7">
        <v>18</v>
      </c>
      <c r="S54" s="7">
        <v>522</v>
      </c>
    </row>
    <row r="55" spans="1:19" x14ac:dyDescent="0.2">
      <c r="A55" s="22" t="s">
        <v>90</v>
      </c>
      <c r="B55" s="7">
        <v>4</v>
      </c>
      <c r="C55" s="7">
        <v>113</v>
      </c>
      <c r="D55" s="7">
        <v>2</v>
      </c>
      <c r="E55" s="7">
        <v>154</v>
      </c>
      <c r="F55" s="7">
        <v>10</v>
      </c>
      <c r="G55" s="7">
        <v>193</v>
      </c>
      <c r="H55" s="7">
        <v>15</v>
      </c>
      <c r="I55" s="7">
        <v>240</v>
      </c>
      <c r="J55" s="7">
        <v>19</v>
      </c>
      <c r="K55" s="7">
        <v>253</v>
      </c>
      <c r="L55" s="7">
        <v>7</v>
      </c>
      <c r="M55" s="7">
        <v>249</v>
      </c>
      <c r="N55" s="7">
        <v>9</v>
      </c>
      <c r="O55" s="7">
        <v>300</v>
      </c>
      <c r="P55" s="7">
        <v>11</v>
      </c>
      <c r="Q55" s="7">
        <v>268</v>
      </c>
      <c r="R55" s="7">
        <v>19</v>
      </c>
      <c r="S55" s="7">
        <v>343</v>
      </c>
    </row>
    <row r="56" spans="1:19" x14ac:dyDescent="0.2">
      <c r="A56" s="22" t="s">
        <v>111</v>
      </c>
      <c r="B56" s="7">
        <v>67</v>
      </c>
      <c r="C56" s="7">
        <v>962</v>
      </c>
      <c r="D56" s="7">
        <v>91</v>
      </c>
      <c r="E56" s="7">
        <v>1230</v>
      </c>
      <c r="F56" s="7">
        <v>123</v>
      </c>
      <c r="G56" s="7">
        <v>1649</v>
      </c>
      <c r="H56" s="7">
        <v>140</v>
      </c>
      <c r="I56" s="7">
        <v>1795</v>
      </c>
      <c r="J56" s="7">
        <v>123</v>
      </c>
      <c r="K56" s="7">
        <v>1810</v>
      </c>
      <c r="L56" s="7">
        <v>115</v>
      </c>
      <c r="M56" s="7">
        <v>1743</v>
      </c>
      <c r="N56" s="7">
        <v>121</v>
      </c>
      <c r="O56" s="7">
        <v>1829</v>
      </c>
      <c r="P56" s="7">
        <v>81</v>
      </c>
      <c r="Q56" s="7">
        <v>1536</v>
      </c>
      <c r="R56" s="7">
        <v>149</v>
      </c>
      <c r="S56" s="7">
        <v>2121</v>
      </c>
    </row>
    <row r="57" spans="1:19" x14ac:dyDescent="0.2">
      <c r="A57" s="22" t="s">
        <v>92</v>
      </c>
      <c r="B57" s="7">
        <v>0</v>
      </c>
      <c r="C57" s="7">
        <v>43</v>
      </c>
      <c r="D57" s="7">
        <v>2</v>
      </c>
      <c r="E57" s="7">
        <v>52</v>
      </c>
      <c r="F57" s="7">
        <v>2</v>
      </c>
      <c r="G57" s="7">
        <v>86</v>
      </c>
      <c r="H57" s="7">
        <v>2</v>
      </c>
      <c r="I57" s="7">
        <v>117</v>
      </c>
      <c r="J57" s="7">
        <v>2</v>
      </c>
      <c r="K57" s="7">
        <v>147</v>
      </c>
      <c r="L57" s="7">
        <v>2</v>
      </c>
      <c r="M57" s="7">
        <v>176</v>
      </c>
      <c r="N57" s="7">
        <v>2</v>
      </c>
      <c r="O57" s="7">
        <v>175</v>
      </c>
      <c r="P57" s="7">
        <v>2</v>
      </c>
      <c r="Q57" s="7">
        <v>154</v>
      </c>
      <c r="R57" s="7">
        <v>2</v>
      </c>
      <c r="S57" s="7">
        <v>159</v>
      </c>
    </row>
    <row r="58" spans="1:19" x14ac:dyDescent="0.2">
      <c r="A58" s="21" t="s">
        <v>66</v>
      </c>
      <c r="B58" s="20">
        <v>240</v>
      </c>
      <c r="C58" s="20">
        <v>1637</v>
      </c>
      <c r="D58" s="20">
        <v>286</v>
      </c>
      <c r="E58" s="20">
        <v>2160</v>
      </c>
      <c r="F58" s="20">
        <v>350</v>
      </c>
      <c r="G58" s="20">
        <v>2817</v>
      </c>
      <c r="H58" s="20">
        <v>373</v>
      </c>
      <c r="I58" s="20">
        <v>3239</v>
      </c>
      <c r="J58" s="20">
        <v>362</v>
      </c>
      <c r="K58" s="20">
        <v>3161</v>
      </c>
      <c r="L58" s="20">
        <v>382</v>
      </c>
      <c r="M58" s="20">
        <v>2834</v>
      </c>
      <c r="N58" s="20">
        <v>410</v>
      </c>
      <c r="O58" s="20">
        <v>3059</v>
      </c>
      <c r="P58" s="20">
        <v>352</v>
      </c>
      <c r="Q58" s="20">
        <v>2539</v>
      </c>
      <c r="R58" s="20">
        <v>399</v>
      </c>
      <c r="S58" s="20">
        <v>3322</v>
      </c>
    </row>
    <row r="59" spans="1:19" x14ac:dyDescent="0.2">
      <c r="A59" s="22" t="s">
        <v>89</v>
      </c>
      <c r="B59" s="7">
        <v>29</v>
      </c>
      <c r="C59" s="7">
        <v>148</v>
      </c>
      <c r="D59" s="7">
        <v>41</v>
      </c>
      <c r="E59" s="7">
        <v>206</v>
      </c>
      <c r="F59" s="7">
        <v>43</v>
      </c>
      <c r="G59" s="7">
        <v>281</v>
      </c>
      <c r="H59" s="7">
        <v>53</v>
      </c>
      <c r="I59" s="7">
        <v>332</v>
      </c>
      <c r="J59" s="7">
        <v>58</v>
      </c>
      <c r="K59" s="7">
        <v>360</v>
      </c>
      <c r="L59" s="7">
        <v>52</v>
      </c>
      <c r="M59" s="7">
        <v>321</v>
      </c>
      <c r="N59" s="7">
        <v>53</v>
      </c>
      <c r="O59" s="7">
        <v>378</v>
      </c>
      <c r="P59" s="7">
        <v>49</v>
      </c>
      <c r="Q59" s="7">
        <v>289</v>
      </c>
      <c r="R59" s="7">
        <v>65</v>
      </c>
      <c r="S59" s="7">
        <v>322</v>
      </c>
    </row>
    <row r="60" spans="1:19" x14ac:dyDescent="0.2">
      <c r="A60" s="22" t="s">
        <v>54</v>
      </c>
      <c r="B60" s="7">
        <v>34</v>
      </c>
      <c r="C60" s="7">
        <v>477</v>
      </c>
      <c r="D60" s="7">
        <v>54</v>
      </c>
      <c r="E60" s="7">
        <v>614</v>
      </c>
      <c r="F60" s="7">
        <v>45</v>
      </c>
      <c r="G60" s="7">
        <v>736</v>
      </c>
      <c r="H60" s="7">
        <v>39</v>
      </c>
      <c r="I60" s="7">
        <v>879</v>
      </c>
      <c r="J60" s="7">
        <v>28</v>
      </c>
      <c r="K60" s="7">
        <v>723</v>
      </c>
      <c r="L60" s="7">
        <v>27</v>
      </c>
      <c r="M60" s="7">
        <v>524</v>
      </c>
      <c r="N60" s="7">
        <v>31</v>
      </c>
      <c r="O60" s="7">
        <v>571</v>
      </c>
      <c r="P60" s="7">
        <v>22</v>
      </c>
      <c r="Q60" s="7">
        <v>479</v>
      </c>
      <c r="R60" s="7">
        <v>26</v>
      </c>
      <c r="S60" s="7">
        <v>514</v>
      </c>
    </row>
    <row r="61" spans="1:19" x14ac:dyDescent="0.2">
      <c r="A61" s="22" t="s">
        <v>90</v>
      </c>
      <c r="B61" s="7">
        <v>15</v>
      </c>
      <c r="C61" s="7">
        <v>102</v>
      </c>
      <c r="D61" s="7">
        <v>28</v>
      </c>
      <c r="E61" s="7">
        <v>128</v>
      </c>
      <c r="F61" s="7">
        <v>28</v>
      </c>
      <c r="G61" s="7">
        <v>175</v>
      </c>
      <c r="H61" s="7">
        <v>34</v>
      </c>
      <c r="I61" s="7">
        <v>221</v>
      </c>
      <c r="J61" s="7">
        <v>45</v>
      </c>
      <c r="K61" s="7">
        <v>227</v>
      </c>
      <c r="L61" s="7">
        <v>45</v>
      </c>
      <c r="M61" s="7">
        <v>211</v>
      </c>
      <c r="N61" s="7">
        <v>59</v>
      </c>
      <c r="O61" s="7">
        <v>250</v>
      </c>
      <c r="P61" s="7">
        <v>44</v>
      </c>
      <c r="Q61" s="7">
        <v>235</v>
      </c>
      <c r="R61" s="7">
        <v>58</v>
      </c>
      <c r="S61" s="7">
        <v>304</v>
      </c>
    </row>
    <row r="62" spans="1:19" x14ac:dyDescent="0.2">
      <c r="A62" s="22" t="s">
        <v>111</v>
      </c>
      <c r="B62" s="7">
        <v>145</v>
      </c>
      <c r="C62" s="7">
        <v>884</v>
      </c>
      <c r="D62" s="7">
        <v>146</v>
      </c>
      <c r="E62" s="7">
        <v>1175</v>
      </c>
      <c r="F62" s="7">
        <v>210</v>
      </c>
      <c r="G62" s="7">
        <v>1562</v>
      </c>
      <c r="H62" s="7">
        <v>218</v>
      </c>
      <c r="I62" s="7">
        <v>1717</v>
      </c>
      <c r="J62" s="7">
        <v>202</v>
      </c>
      <c r="K62" s="7">
        <v>1731</v>
      </c>
      <c r="L62" s="7">
        <v>215</v>
      </c>
      <c r="M62" s="7">
        <v>1643</v>
      </c>
      <c r="N62" s="7">
        <v>225</v>
      </c>
      <c r="O62" s="7">
        <v>1725</v>
      </c>
      <c r="P62" s="7">
        <v>208</v>
      </c>
      <c r="Q62" s="7">
        <v>1409</v>
      </c>
      <c r="R62" s="7">
        <v>218</v>
      </c>
      <c r="S62" s="7">
        <v>2052</v>
      </c>
    </row>
    <row r="63" spans="1:19" x14ac:dyDescent="0.2">
      <c r="A63" s="22" t="s">
        <v>92</v>
      </c>
      <c r="B63" s="7">
        <v>17</v>
      </c>
      <c r="C63" s="7">
        <v>26</v>
      </c>
      <c r="D63" s="7">
        <v>17</v>
      </c>
      <c r="E63" s="7">
        <v>37</v>
      </c>
      <c r="F63" s="7">
        <v>24</v>
      </c>
      <c r="G63" s="7">
        <v>63</v>
      </c>
      <c r="H63" s="7">
        <v>29</v>
      </c>
      <c r="I63" s="7">
        <v>90</v>
      </c>
      <c r="J63" s="7">
        <v>29</v>
      </c>
      <c r="K63" s="7">
        <v>120</v>
      </c>
      <c r="L63" s="7">
        <v>43</v>
      </c>
      <c r="M63" s="7">
        <v>135</v>
      </c>
      <c r="N63" s="7">
        <v>42</v>
      </c>
      <c r="O63" s="7">
        <v>135</v>
      </c>
      <c r="P63" s="7">
        <v>29</v>
      </c>
      <c r="Q63" s="7">
        <v>127</v>
      </c>
      <c r="R63" s="7">
        <v>32</v>
      </c>
      <c r="S63" s="7">
        <v>130</v>
      </c>
    </row>
    <row r="64" spans="1:19" x14ac:dyDescent="0.2">
      <c r="A64" s="21" t="s">
        <v>67</v>
      </c>
      <c r="B64" s="20">
        <v>132</v>
      </c>
      <c r="C64" s="20">
        <v>1745</v>
      </c>
      <c r="D64" s="20">
        <v>156</v>
      </c>
      <c r="E64" s="20">
        <v>2290</v>
      </c>
      <c r="F64" s="20">
        <v>207</v>
      </c>
      <c r="G64" s="20">
        <v>2960</v>
      </c>
      <c r="H64" s="20">
        <v>232</v>
      </c>
      <c r="I64" s="20">
        <v>3380</v>
      </c>
      <c r="J64" s="20">
        <v>246</v>
      </c>
      <c r="K64" s="20">
        <v>3277</v>
      </c>
      <c r="L64" s="20">
        <v>248</v>
      </c>
      <c r="M64" s="20">
        <v>2967</v>
      </c>
      <c r="N64" s="20">
        <v>272</v>
      </c>
      <c r="O64" s="20">
        <v>3197</v>
      </c>
      <c r="P64" s="20">
        <v>271</v>
      </c>
      <c r="Q64" s="20">
        <v>2620</v>
      </c>
      <c r="R64" s="20">
        <v>288</v>
      </c>
      <c r="S64" s="20">
        <v>3433</v>
      </c>
    </row>
    <row r="65" spans="1:19" x14ac:dyDescent="0.2">
      <c r="A65" s="22" t="s">
        <v>89</v>
      </c>
      <c r="B65" s="7">
        <v>27</v>
      </c>
      <c r="C65" s="7">
        <v>150</v>
      </c>
      <c r="D65" s="7">
        <v>31</v>
      </c>
      <c r="E65" s="7">
        <v>216</v>
      </c>
      <c r="F65" s="7">
        <v>39</v>
      </c>
      <c r="G65" s="7">
        <v>285</v>
      </c>
      <c r="H65" s="7">
        <v>53</v>
      </c>
      <c r="I65" s="7">
        <v>332</v>
      </c>
      <c r="J65" s="7">
        <v>46</v>
      </c>
      <c r="K65" s="7">
        <v>372</v>
      </c>
      <c r="L65" s="7">
        <v>62</v>
      </c>
      <c r="M65" s="7">
        <v>311</v>
      </c>
      <c r="N65" s="7">
        <v>55</v>
      </c>
      <c r="O65" s="7">
        <v>376</v>
      </c>
      <c r="P65" s="7">
        <v>47</v>
      </c>
      <c r="Q65" s="7">
        <v>291</v>
      </c>
      <c r="R65" s="7">
        <v>62</v>
      </c>
      <c r="S65" s="7">
        <v>325</v>
      </c>
    </row>
    <row r="66" spans="1:19" x14ac:dyDescent="0.2">
      <c r="A66" s="22" t="s">
        <v>54</v>
      </c>
      <c r="B66" s="7">
        <v>9</v>
      </c>
      <c r="C66" s="7">
        <v>502</v>
      </c>
      <c r="D66" s="7">
        <v>8</v>
      </c>
      <c r="E66" s="7">
        <v>660</v>
      </c>
      <c r="F66" s="7">
        <v>7</v>
      </c>
      <c r="G66" s="7">
        <v>774</v>
      </c>
      <c r="H66" s="7">
        <v>11</v>
      </c>
      <c r="I66" s="7">
        <v>907</v>
      </c>
      <c r="J66" s="7">
        <v>8</v>
      </c>
      <c r="K66" s="7">
        <v>743</v>
      </c>
      <c r="L66" s="7">
        <v>2</v>
      </c>
      <c r="M66" s="7">
        <v>548</v>
      </c>
      <c r="N66" s="7">
        <v>6</v>
      </c>
      <c r="O66" s="7">
        <v>596</v>
      </c>
      <c r="P66" s="7">
        <v>8</v>
      </c>
      <c r="Q66" s="7">
        <v>493</v>
      </c>
      <c r="R66" s="7">
        <v>8</v>
      </c>
      <c r="S66" s="7">
        <v>532</v>
      </c>
    </row>
    <row r="67" spans="1:19" x14ac:dyDescent="0.2">
      <c r="A67" s="22" t="s">
        <v>90</v>
      </c>
      <c r="B67" s="7">
        <v>20</v>
      </c>
      <c r="C67" s="7">
        <v>97</v>
      </c>
      <c r="D67" s="7">
        <v>30</v>
      </c>
      <c r="E67" s="7">
        <v>126</v>
      </c>
      <c r="F67" s="7">
        <v>30</v>
      </c>
      <c r="G67" s="7">
        <v>173</v>
      </c>
      <c r="H67" s="7">
        <v>40</v>
      </c>
      <c r="I67" s="7">
        <v>215</v>
      </c>
      <c r="J67" s="7">
        <v>41</v>
      </c>
      <c r="K67" s="7">
        <v>231</v>
      </c>
      <c r="L67" s="7">
        <v>53</v>
      </c>
      <c r="M67" s="7">
        <v>203</v>
      </c>
      <c r="N67" s="7">
        <v>59</v>
      </c>
      <c r="O67" s="7">
        <v>250</v>
      </c>
      <c r="P67" s="7">
        <v>57</v>
      </c>
      <c r="Q67" s="7">
        <v>222</v>
      </c>
      <c r="R67" s="7">
        <v>71</v>
      </c>
      <c r="S67" s="7">
        <v>291</v>
      </c>
    </row>
    <row r="68" spans="1:19" x14ac:dyDescent="0.2">
      <c r="A68" s="22" t="s">
        <v>111</v>
      </c>
      <c r="B68" s="7">
        <v>64</v>
      </c>
      <c r="C68" s="7">
        <v>965</v>
      </c>
      <c r="D68" s="7">
        <v>72</v>
      </c>
      <c r="E68" s="7">
        <v>1249</v>
      </c>
      <c r="F68" s="7">
        <v>103</v>
      </c>
      <c r="G68" s="7">
        <v>1669</v>
      </c>
      <c r="H68" s="7">
        <v>106</v>
      </c>
      <c r="I68" s="7">
        <v>1829</v>
      </c>
      <c r="J68" s="7">
        <v>116</v>
      </c>
      <c r="K68" s="7">
        <v>1817</v>
      </c>
      <c r="L68" s="7">
        <v>85</v>
      </c>
      <c r="M68" s="7">
        <v>1773</v>
      </c>
      <c r="N68" s="7">
        <v>106</v>
      </c>
      <c r="O68" s="7">
        <v>1844</v>
      </c>
      <c r="P68" s="7">
        <v>112</v>
      </c>
      <c r="Q68" s="7">
        <v>1505</v>
      </c>
      <c r="R68" s="7">
        <v>116</v>
      </c>
      <c r="S68" s="7">
        <v>2154</v>
      </c>
    </row>
    <row r="69" spans="1:19" x14ac:dyDescent="0.2">
      <c r="A69" s="23" t="s">
        <v>92</v>
      </c>
      <c r="B69" s="11">
        <v>12</v>
      </c>
      <c r="C69" s="11">
        <v>31</v>
      </c>
      <c r="D69" s="11">
        <v>15</v>
      </c>
      <c r="E69" s="11">
        <v>39</v>
      </c>
      <c r="F69" s="11">
        <v>28</v>
      </c>
      <c r="G69" s="11">
        <v>59</v>
      </c>
      <c r="H69" s="11">
        <v>22</v>
      </c>
      <c r="I69" s="11">
        <v>97</v>
      </c>
      <c r="J69" s="11">
        <v>35</v>
      </c>
      <c r="K69" s="11">
        <v>114</v>
      </c>
      <c r="L69" s="11">
        <v>46</v>
      </c>
      <c r="M69" s="11">
        <v>132</v>
      </c>
      <c r="N69" s="11">
        <v>46</v>
      </c>
      <c r="O69" s="11">
        <v>131</v>
      </c>
      <c r="P69" s="11">
        <v>47</v>
      </c>
      <c r="Q69" s="11">
        <v>109</v>
      </c>
      <c r="R69" s="11">
        <v>31</v>
      </c>
      <c r="S69" s="11">
        <v>131</v>
      </c>
    </row>
    <row r="70" spans="1:19" x14ac:dyDescent="0.2">
      <c r="A70" s="9" t="s">
        <v>19</v>
      </c>
    </row>
    <row r="71" spans="1:19" x14ac:dyDescent="0.2">
      <c r="A71" s="21" t="s">
        <v>63</v>
      </c>
      <c r="B71" s="20">
        <v>803</v>
      </c>
      <c r="C71" s="20">
        <v>114</v>
      </c>
      <c r="D71" s="20">
        <v>978</v>
      </c>
      <c r="E71" s="20">
        <v>116</v>
      </c>
      <c r="F71" s="20">
        <v>1107</v>
      </c>
      <c r="G71" s="20">
        <v>150</v>
      </c>
      <c r="H71" s="20">
        <v>1236</v>
      </c>
      <c r="I71" s="20">
        <v>143</v>
      </c>
      <c r="J71" s="20">
        <v>1165</v>
      </c>
      <c r="K71" s="20">
        <v>126</v>
      </c>
      <c r="L71" s="20">
        <v>1112</v>
      </c>
      <c r="M71" s="20">
        <v>136</v>
      </c>
      <c r="N71" s="20">
        <v>1119</v>
      </c>
      <c r="O71" s="20">
        <v>131</v>
      </c>
      <c r="P71" s="20">
        <v>899</v>
      </c>
      <c r="Q71" s="20">
        <v>138</v>
      </c>
      <c r="R71" s="20">
        <v>1261</v>
      </c>
      <c r="S71" s="20">
        <v>197</v>
      </c>
    </row>
    <row r="72" spans="1:19" x14ac:dyDescent="0.2">
      <c r="A72" s="22" t="s">
        <v>89</v>
      </c>
      <c r="B72" s="7">
        <v>64</v>
      </c>
      <c r="C72" s="7">
        <v>2</v>
      </c>
      <c r="D72" s="7">
        <v>107</v>
      </c>
      <c r="E72" s="7">
        <v>4</v>
      </c>
      <c r="F72" s="7">
        <v>106</v>
      </c>
      <c r="G72" s="7">
        <v>2</v>
      </c>
      <c r="H72" s="7">
        <v>151</v>
      </c>
      <c r="I72" s="7">
        <v>2</v>
      </c>
      <c r="J72" s="7">
        <v>131</v>
      </c>
      <c r="K72" s="7">
        <v>2</v>
      </c>
      <c r="L72" s="7">
        <v>120</v>
      </c>
      <c r="M72" s="7">
        <v>2</v>
      </c>
      <c r="N72" s="7">
        <v>133</v>
      </c>
      <c r="O72" s="7">
        <v>2</v>
      </c>
      <c r="P72" s="7">
        <v>113</v>
      </c>
      <c r="Q72" s="7">
        <v>2</v>
      </c>
      <c r="R72" s="7">
        <v>119</v>
      </c>
      <c r="S72" s="7">
        <v>2</v>
      </c>
    </row>
    <row r="73" spans="1:19" x14ac:dyDescent="0.2">
      <c r="A73" s="22" t="s">
        <v>54</v>
      </c>
      <c r="B73" s="7">
        <v>73</v>
      </c>
      <c r="C73" s="7">
        <v>25</v>
      </c>
      <c r="D73" s="7">
        <v>61</v>
      </c>
      <c r="E73" s="7">
        <v>23</v>
      </c>
      <c r="F73" s="7">
        <v>62</v>
      </c>
      <c r="G73" s="7">
        <v>42</v>
      </c>
      <c r="H73" s="7">
        <v>67</v>
      </c>
      <c r="I73" s="7">
        <v>21</v>
      </c>
      <c r="J73" s="7">
        <v>74</v>
      </c>
      <c r="K73" s="7">
        <v>29</v>
      </c>
      <c r="L73" s="7">
        <v>48</v>
      </c>
      <c r="M73" s="7">
        <v>26</v>
      </c>
      <c r="N73" s="7">
        <v>55</v>
      </c>
      <c r="O73" s="7">
        <v>31</v>
      </c>
      <c r="P73" s="7">
        <v>36</v>
      </c>
      <c r="Q73" s="7">
        <v>18</v>
      </c>
      <c r="R73" s="7">
        <v>50</v>
      </c>
      <c r="S73" s="7">
        <v>25</v>
      </c>
    </row>
    <row r="74" spans="1:19" x14ac:dyDescent="0.2">
      <c r="A74" s="22" t="s">
        <v>90</v>
      </c>
      <c r="B74" s="7">
        <v>43</v>
      </c>
      <c r="C74" s="7">
        <v>2</v>
      </c>
      <c r="D74" s="7">
        <v>42</v>
      </c>
      <c r="E74" s="7">
        <v>2</v>
      </c>
      <c r="F74" s="7">
        <v>57</v>
      </c>
      <c r="G74" s="7">
        <v>5</v>
      </c>
      <c r="H74" s="7">
        <v>72</v>
      </c>
      <c r="I74" s="7">
        <v>11</v>
      </c>
      <c r="J74" s="7">
        <v>67</v>
      </c>
      <c r="K74" s="7">
        <v>4</v>
      </c>
      <c r="L74" s="7">
        <v>79</v>
      </c>
      <c r="M74" s="7">
        <v>5</v>
      </c>
      <c r="N74" s="7">
        <v>70</v>
      </c>
      <c r="O74" s="7">
        <v>6</v>
      </c>
      <c r="P74" s="7">
        <v>70</v>
      </c>
      <c r="Q74" s="7">
        <v>5</v>
      </c>
      <c r="R74" s="7">
        <v>109</v>
      </c>
      <c r="S74" s="7">
        <v>6</v>
      </c>
    </row>
    <row r="75" spans="1:19" x14ac:dyDescent="0.2">
      <c r="A75" s="22" t="s">
        <v>111</v>
      </c>
      <c r="B75" s="7">
        <v>589</v>
      </c>
      <c r="C75" s="7">
        <v>83</v>
      </c>
      <c r="D75" s="7">
        <v>722</v>
      </c>
      <c r="E75" s="7">
        <v>87</v>
      </c>
      <c r="F75" s="7">
        <v>815</v>
      </c>
      <c r="G75" s="7">
        <v>101</v>
      </c>
      <c r="H75" s="7">
        <v>848</v>
      </c>
      <c r="I75" s="7">
        <v>107</v>
      </c>
      <c r="J75" s="7">
        <v>798</v>
      </c>
      <c r="K75" s="7">
        <v>89</v>
      </c>
      <c r="L75" s="7">
        <v>776</v>
      </c>
      <c r="M75" s="7">
        <v>101</v>
      </c>
      <c r="N75" s="7">
        <v>782</v>
      </c>
      <c r="O75" s="7">
        <v>92</v>
      </c>
      <c r="P75" s="7">
        <v>602</v>
      </c>
      <c r="Q75" s="7">
        <v>111</v>
      </c>
      <c r="R75" s="7">
        <v>893</v>
      </c>
      <c r="S75" s="7">
        <v>160</v>
      </c>
    </row>
    <row r="76" spans="1:19" x14ac:dyDescent="0.2">
      <c r="A76" s="22" t="s">
        <v>92</v>
      </c>
      <c r="B76" s="7">
        <v>34</v>
      </c>
      <c r="C76" s="7">
        <v>2</v>
      </c>
      <c r="D76" s="7">
        <v>46</v>
      </c>
      <c r="E76" s="7">
        <v>0</v>
      </c>
      <c r="F76" s="7">
        <v>67</v>
      </c>
      <c r="G76" s="7">
        <v>0</v>
      </c>
      <c r="H76" s="7">
        <v>98</v>
      </c>
      <c r="I76" s="7">
        <v>2</v>
      </c>
      <c r="J76" s="7">
        <v>95</v>
      </c>
      <c r="K76" s="7">
        <v>2</v>
      </c>
      <c r="L76" s="7">
        <v>89</v>
      </c>
      <c r="M76" s="7">
        <v>2</v>
      </c>
      <c r="N76" s="7">
        <v>79</v>
      </c>
      <c r="O76" s="7">
        <v>0</v>
      </c>
      <c r="P76" s="7">
        <v>78</v>
      </c>
      <c r="Q76" s="7">
        <v>2</v>
      </c>
      <c r="R76" s="7">
        <v>90</v>
      </c>
      <c r="S76" s="7">
        <v>4</v>
      </c>
    </row>
    <row r="77" spans="1:19" x14ac:dyDescent="0.2">
      <c r="A77" s="21" t="s">
        <v>64</v>
      </c>
      <c r="B77" s="20">
        <v>422</v>
      </c>
      <c r="C77" s="20">
        <v>496</v>
      </c>
      <c r="D77" s="20">
        <v>545</v>
      </c>
      <c r="E77" s="20">
        <v>549</v>
      </c>
      <c r="F77" s="20">
        <v>643</v>
      </c>
      <c r="G77" s="20">
        <v>613</v>
      </c>
      <c r="H77" s="20">
        <v>738</v>
      </c>
      <c r="I77" s="20">
        <v>643</v>
      </c>
      <c r="J77" s="20">
        <v>718</v>
      </c>
      <c r="K77" s="20">
        <v>573</v>
      </c>
      <c r="L77" s="20">
        <v>721</v>
      </c>
      <c r="M77" s="20">
        <v>527</v>
      </c>
      <c r="N77" s="20">
        <v>735</v>
      </c>
      <c r="O77" s="20">
        <v>516</v>
      </c>
      <c r="P77" s="20">
        <v>588</v>
      </c>
      <c r="Q77" s="20">
        <v>448</v>
      </c>
      <c r="R77" s="20">
        <v>768</v>
      </c>
      <c r="S77" s="20">
        <v>691</v>
      </c>
    </row>
    <row r="78" spans="1:19" x14ac:dyDescent="0.2">
      <c r="A78" s="22" t="s">
        <v>89</v>
      </c>
      <c r="B78" s="7">
        <v>45</v>
      </c>
      <c r="C78" s="7">
        <v>22</v>
      </c>
      <c r="D78" s="7">
        <v>80</v>
      </c>
      <c r="E78" s="7">
        <v>31</v>
      </c>
      <c r="F78" s="7">
        <v>82</v>
      </c>
      <c r="G78" s="7">
        <v>25</v>
      </c>
      <c r="H78" s="7">
        <v>124</v>
      </c>
      <c r="I78" s="7">
        <v>30</v>
      </c>
      <c r="J78" s="7">
        <v>114</v>
      </c>
      <c r="K78" s="7">
        <v>19</v>
      </c>
      <c r="L78" s="7">
        <v>98</v>
      </c>
      <c r="M78" s="7">
        <v>25</v>
      </c>
      <c r="N78" s="7">
        <v>109</v>
      </c>
      <c r="O78" s="7">
        <v>27</v>
      </c>
      <c r="P78" s="7">
        <v>97</v>
      </c>
      <c r="Q78" s="7">
        <v>17</v>
      </c>
      <c r="R78" s="7">
        <v>97</v>
      </c>
      <c r="S78" s="7">
        <v>25</v>
      </c>
    </row>
    <row r="79" spans="1:19" x14ac:dyDescent="0.2">
      <c r="A79" s="22" t="s">
        <v>54</v>
      </c>
      <c r="B79" s="7">
        <v>18</v>
      </c>
      <c r="C79" s="7">
        <v>80</v>
      </c>
      <c r="D79" s="7">
        <v>16</v>
      </c>
      <c r="E79" s="7">
        <v>68</v>
      </c>
      <c r="F79" s="7">
        <v>16</v>
      </c>
      <c r="G79" s="7">
        <v>88</v>
      </c>
      <c r="H79" s="7">
        <v>17</v>
      </c>
      <c r="I79" s="7">
        <v>71</v>
      </c>
      <c r="J79" s="7">
        <v>17</v>
      </c>
      <c r="K79" s="7">
        <v>86</v>
      </c>
      <c r="L79" s="7">
        <v>12</v>
      </c>
      <c r="M79" s="7">
        <v>62</v>
      </c>
      <c r="N79" s="7">
        <v>19</v>
      </c>
      <c r="O79" s="7">
        <v>67</v>
      </c>
      <c r="P79" s="7">
        <v>10</v>
      </c>
      <c r="Q79" s="7">
        <v>44</v>
      </c>
      <c r="R79" s="7">
        <v>13</v>
      </c>
      <c r="S79" s="7">
        <v>62</v>
      </c>
    </row>
    <row r="80" spans="1:19" x14ac:dyDescent="0.2">
      <c r="A80" s="22" t="s">
        <v>90</v>
      </c>
      <c r="B80" s="7">
        <v>24</v>
      </c>
      <c r="C80" s="7">
        <v>22</v>
      </c>
      <c r="D80" s="7">
        <v>25</v>
      </c>
      <c r="E80" s="7">
        <v>19</v>
      </c>
      <c r="F80" s="7">
        <v>38</v>
      </c>
      <c r="G80" s="7">
        <v>24</v>
      </c>
      <c r="H80" s="7">
        <v>50</v>
      </c>
      <c r="I80" s="7">
        <v>33</v>
      </c>
      <c r="J80" s="7">
        <v>46</v>
      </c>
      <c r="K80" s="7">
        <v>25</v>
      </c>
      <c r="L80" s="7">
        <v>48</v>
      </c>
      <c r="M80" s="7">
        <v>36</v>
      </c>
      <c r="N80" s="7">
        <v>51</v>
      </c>
      <c r="O80" s="7">
        <v>25</v>
      </c>
      <c r="P80" s="7">
        <v>47</v>
      </c>
      <c r="Q80" s="7">
        <v>28</v>
      </c>
      <c r="R80" s="7">
        <v>71</v>
      </c>
      <c r="S80" s="7">
        <v>44</v>
      </c>
    </row>
    <row r="81" spans="1:19" x14ac:dyDescent="0.2">
      <c r="A81" s="22" t="s">
        <v>111</v>
      </c>
      <c r="B81" s="7">
        <v>310</v>
      </c>
      <c r="C81" s="7">
        <v>362</v>
      </c>
      <c r="D81" s="7">
        <v>386</v>
      </c>
      <c r="E81" s="7">
        <v>423</v>
      </c>
      <c r="F81" s="7">
        <v>454</v>
      </c>
      <c r="G81" s="7">
        <v>462</v>
      </c>
      <c r="H81" s="7">
        <v>473</v>
      </c>
      <c r="I81" s="7">
        <v>482</v>
      </c>
      <c r="J81" s="7">
        <v>464</v>
      </c>
      <c r="K81" s="7">
        <v>423</v>
      </c>
      <c r="L81" s="7">
        <v>488</v>
      </c>
      <c r="M81" s="7">
        <v>389</v>
      </c>
      <c r="N81" s="7">
        <v>490</v>
      </c>
      <c r="O81" s="7">
        <v>384</v>
      </c>
      <c r="P81" s="7">
        <v>363</v>
      </c>
      <c r="Q81" s="7">
        <v>350</v>
      </c>
      <c r="R81" s="7">
        <v>513</v>
      </c>
      <c r="S81" s="7">
        <v>540</v>
      </c>
    </row>
    <row r="82" spans="1:19" x14ac:dyDescent="0.2">
      <c r="A82" s="22" t="s">
        <v>92</v>
      </c>
      <c r="B82" s="7">
        <v>25</v>
      </c>
      <c r="C82" s="7">
        <v>10</v>
      </c>
      <c r="D82" s="7">
        <v>38</v>
      </c>
      <c r="E82" s="7">
        <v>8</v>
      </c>
      <c r="F82" s="7">
        <v>53</v>
      </c>
      <c r="G82" s="7">
        <v>14</v>
      </c>
      <c r="H82" s="7">
        <v>74</v>
      </c>
      <c r="I82" s="7">
        <v>27</v>
      </c>
      <c r="J82" s="7">
        <v>77</v>
      </c>
      <c r="K82" s="7">
        <v>20</v>
      </c>
      <c r="L82" s="7">
        <v>75</v>
      </c>
      <c r="M82" s="7">
        <v>15</v>
      </c>
      <c r="N82" s="7">
        <v>66</v>
      </c>
      <c r="O82" s="7">
        <v>13</v>
      </c>
      <c r="P82" s="7">
        <v>71</v>
      </c>
      <c r="Q82" s="7">
        <v>9</v>
      </c>
      <c r="R82" s="7">
        <v>74</v>
      </c>
      <c r="S82" s="7">
        <v>20</v>
      </c>
    </row>
    <row r="83" spans="1:19" x14ac:dyDescent="0.2">
      <c r="A83" s="21" t="s">
        <v>65</v>
      </c>
      <c r="B83" s="20">
        <v>22</v>
      </c>
      <c r="C83" s="20">
        <v>896</v>
      </c>
      <c r="D83" s="20">
        <v>25</v>
      </c>
      <c r="E83" s="20">
        <v>1070</v>
      </c>
      <c r="F83" s="20">
        <v>41</v>
      </c>
      <c r="G83" s="20">
        <v>1213</v>
      </c>
      <c r="H83" s="20">
        <v>28</v>
      </c>
      <c r="I83" s="20">
        <v>1354</v>
      </c>
      <c r="J83" s="20">
        <v>32</v>
      </c>
      <c r="K83" s="20">
        <v>1260</v>
      </c>
      <c r="L83" s="20">
        <v>35</v>
      </c>
      <c r="M83" s="20">
        <v>1210</v>
      </c>
      <c r="N83" s="20">
        <v>35</v>
      </c>
      <c r="O83" s="20">
        <v>1215</v>
      </c>
      <c r="P83" s="20">
        <v>15</v>
      </c>
      <c r="Q83" s="20">
        <v>1023</v>
      </c>
      <c r="R83" s="20">
        <v>44</v>
      </c>
      <c r="S83" s="20">
        <v>1414</v>
      </c>
    </row>
    <row r="84" spans="1:19" x14ac:dyDescent="0.2">
      <c r="A84" s="22" t="s">
        <v>89</v>
      </c>
      <c r="B84" s="7">
        <v>2</v>
      </c>
      <c r="C84" s="7">
        <v>64</v>
      </c>
      <c r="D84" s="7">
        <v>2</v>
      </c>
      <c r="E84" s="7">
        <v>108</v>
      </c>
      <c r="F84" s="7">
        <v>2</v>
      </c>
      <c r="G84" s="7">
        <v>105</v>
      </c>
      <c r="H84" s="7">
        <v>4</v>
      </c>
      <c r="I84" s="7">
        <v>150</v>
      </c>
      <c r="J84" s="7">
        <v>2</v>
      </c>
      <c r="K84" s="7">
        <v>131</v>
      </c>
      <c r="L84" s="7">
        <v>2</v>
      </c>
      <c r="M84" s="7">
        <v>120</v>
      </c>
      <c r="N84" s="7">
        <v>8</v>
      </c>
      <c r="O84" s="7">
        <v>128</v>
      </c>
      <c r="P84" s="7">
        <v>0</v>
      </c>
      <c r="Q84" s="7">
        <v>114</v>
      </c>
      <c r="R84" s="7">
        <v>2</v>
      </c>
      <c r="S84" s="7">
        <v>119</v>
      </c>
    </row>
    <row r="85" spans="1:19" x14ac:dyDescent="0.2">
      <c r="A85" s="22" t="s">
        <v>54</v>
      </c>
      <c r="B85" s="7">
        <v>2</v>
      </c>
      <c r="C85" s="7">
        <v>97</v>
      </c>
      <c r="D85" s="7">
        <v>2</v>
      </c>
      <c r="E85" s="7">
        <v>83</v>
      </c>
      <c r="F85" s="7">
        <v>2</v>
      </c>
      <c r="G85" s="7">
        <v>101</v>
      </c>
      <c r="H85" s="7">
        <v>2</v>
      </c>
      <c r="I85" s="7">
        <v>86</v>
      </c>
      <c r="J85" s="7">
        <v>4</v>
      </c>
      <c r="K85" s="7">
        <v>99</v>
      </c>
      <c r="L85" s="7">
        <v>2</v>
      </c>
      <c r="M85" s="7">
        <v>71</v>
      </c>
      <c r="N85" s="7">
        <v>0</v>
      </c>
      <c r="O85" s="7">
        <v>86</v>
      </c>
      <c r="P85" s="7">
        <v>2</v>
      </c>
      <c r="Q85" s="7">
        <v>53</v>
      </c>
      <c r="R85" s="7">
        <v>2</v>
      </c>
      <c r="S85" s="7">
        <v>73</v>
      </c>
    </row>
    <row r="86" spans="1:19" x14ac:dyDescent="0.2">
      <c r="A86" s="22" t="s">
        <v>90</v>
      </c>
      <c r="B86" s="7">
        <v>2</v>
      </c>
      <c r="C86" s="7">
        <v>43</v>
      </c>
      <c r="D86" s="7">
        <v>2</v>
      </c>
      <c r="E86" s="7">
        <v>43</v>
      </c>
      <c r="F86" s="7">
        <v>2</v>
      </c>
      <c r="G86" s="7">
        <v>59</v>
      </c>
      <c r="H86" s="7">
        <v>2</v>
      </c>
      <c r="I86" s="7">
        <v>82</v>
      </c>
      <c r="J86" s="7">
        <v>2</v>
      </c>
      <c r="K86" s="7">
        <v>70</v>
      </c>
      <c r="L86" s="7">
        <v>2</v>
      </c>
      <c r="M86" s="7">
        <v>81</v>
      </c>
      <c r="N86" s="7">
        <v>2</v>
      </c>
      <c r="O86" s="7">
        <v>73</v>
      </c>
      <c r="P86" s="7">
        <v>2</v>
      </c>
      <c r="Q86" s="7">
        <v>74</v>
      </c>
      <c r="R86" s="7">
        <v>0</v>
      </c>
      <c r="S86" s="7">
        <v>115</v>
      </c>
    </row>
    <row r="87" spans="1:19" x14ac:dyDescent="0.2">
      <c r="A87" s="22" t="s">
        <v>111</v>
      </c>
      <c r="B87" s="7">
        <v>14</v>
      </c>
      <c r="C87" s="7">
        <v>658</v>
      </c>
      <c r="D87" s="7">
        <v>19</v>
      </c>
      <c r="E87" s="7">
        <v>790</v>
      </c>
      <c r="F87" s="7">
        <v>35</v>
      </c>
      <c r="G87" s="7">
        <v>881</v>
      </c>
      <c r="H87" s="7">
        <v>20</v>
      </c>
      <c r="I87" s="7">
        <v>935</v>
      </c>
      <c r="J87" s="7">
        <v>24</v>
      </c>
      <c r="K87" s="7">
        <v>863</v>
      </c>
      <c r="L87" s="7">
        <v>29</v>
      </c>
      <c r="M87" s="7">
        <v>848</v>
      </c>
      <c r="N87" s="7">
        <v>25</v>
      </c>
      <c r="O87" s="7">
        <v>849</v>
      </c>
      <c r="P87" s="7">
        <v>11</v>
      </c>
      <c r="Q87" s="7">
        <v>702</v>
      </c>
      <c r="R87" s="7">
        <v>40</v>
      </c>
      <c r="S87" s="7">
        <v>1013</v>
      </c>
    </row>
    <row r="88" spans="1:19" x14ac:dyDescent="0.2">
      <c r="A88" s="22" t="s">
        <v>92</v>
      </c>
      <c r="B88" s="7">
        <v>2</v>
      </c>
      <c r="C88" s="7">
        <v>34</v>
      </c>
      <c r="D88" s="7">
        <v>0</v>
      </c>
      <c r="E88" s="7">
        <v>46</v>
      </c>
      <c r="F88" s="7">
        <v>0</v>
      </c>
      <c r="G88" s="7">
        <v>67</v>
      </c>
      <c r="H88" s="7">
        <v>0</v>
      </c>
      <c r="I88" s="7">
        <v>101</v>
      </c>
      <c r="J88" s="7">
        <v>0</v>
      </c>
      <c r="K88" s="7">
        <v>97</v>
      </c>
      <c r="L88" s="7">
        <v>0</v>
      </c>
      <c r="M88" s="7">
        <v>90</v>
      </c>
      <c r="N88" s="7">
        <v>0</v>
      </c>
      <c r="O88" s="7">
        <v>79</v>
      </c>
      <c r="P88" s="7">
        <v>0</v>
      </c>
      <c r="Q88" s="7">
        <v>80</v>
      </c>
      <c r="R88" s="7">
        <v>0</v>
      </c>
      <c r="S88" s="7">
        <v>94</v>
      </c>
    </row>
    <row r="89" spans="1:19" x14ac:dyDescent="0.2">
      <c r="A89" s="21" t="s">
        <v>66</v>
      </c>
      <c r="B89" s="20">
        <v>339</v>
      </c>
      <c r="C89" s="20">
        <v>579</v>
      </c>
      <c r="D89" s="20">
        <v>410</v>
      </c>
      <c r="E89" s="20">
        <v>684</v>
      </c>
      <c r="F89" s="20">
        <v>440</v>
      </c>
      <c r="G89" s="20">
        <v>816</v>
      </c>
      <c r="H89" s="20">
        <v>462</v>
      </c>
      <c r="I89" s="20">
        <v>919</v>
      </c>
      <c r="J89" s="20">
        <v>438</v>
      </c>
      <c r="K89" s="20">
        <v>853</v>
      </c>
      <c r="L89" s="20">
        <v>444</v>
      </c>
      <c r="M89" s="20">
        <v>804</v>
      </c>
      <c r="N89" s="20">
        <v>465</v>
      </c>
      <c r="O89" s="20">
        <v>786</v>
      </c>
      <c r="P89" s="20">
        <v>361</v>
      </c>
      <c r="Q89" s="20">
        <v>675</v>
      </c>
      <c r="R89" s="20">
        <v>484</v>
      </c>
      <c r="S89" s="20">
        <v>975</v>
      </c>
    </row>
    <row r="90" spans="1:19" x14ac:dyDescent="0.2">
      <c r="A90" s="22" t="s">
        <v>89</v>
      </c>
      <c r="B90" s="7">
        <v>22</v>
      </c>
      <c r="C90" s="7">
        <v>45</v>
      </c>
      <c r="D90" s="7">
        <v>44</v>
      </c>
      <c r="E90" s="7">
        <v>67</v>
      </c>
      <c r="F90" s="7">
        <v>50</v>
      </c>
      <c r="G90" s="7">
        <v>57</v>
      </c>
      <c r="H90" s="7">
        <v>59</v>
      </c>
      <c r="I90" s="7">
        <v>95</v>
      </c>
      <c r="J90" s="7">
        <v>44</v>
      </c>
      <c r="K90" s="7">
        <v>89</v>
      </c>
      <c r="L90" s="7">
        <v>44</v>
      </c>
      <c r="M90" s="7">
        <v>79</v>
      </c>
      <c r="N90" s="7">
        <v>57</v>
      </c>
      <c r="O90" s="7">
        <v>79</v>
      </c>
      <c r="P90" s="7">
        <v>39</v>
      </c>
      <c r="Q90" s="7">
        <v>75</v>
      </c>
      <c r="R90" s="7">
        <v>47</v>
      </c>
      <c r="S90" s="7">
        <v>75</v>
      </c>
    </row>
    <row r="91" spans="1:19" x14ac:dyDescent="0.2">
      <c r="A91" s="22" t="s">
        <v>54</v>
      </c>
      <c r="B91" s="7">
        <v>19</v>
      </c>
      <c r="C91" s="7">
        <v>79</v>
      </c>
      <c r="D91" s="7">
        <v>14</v>
      </c>
      <c r="E91" s="7">
        <v>70</v>
      </c>
      <c r="F91" s="7">
        <v>14</v>
      </c>
      <c r="G91" s="7">
        <v>90</v>
      </c>
      <c r="H91" s="7">
        <v>17</v>
      </c>
      <c r="I91" s="7">
        <v>71</v>
      </c>
      <c r="J91" s="7">
        <v>16</v>
      </c>
      <c r="K91" s="7">
        <v>87</v>
      </c>
      <c r="L91" s="7">
        <v>12</v>
      </c>
      <c r="M91" s="7">
        <v>62</v>
      </c>
      <c r="N91" s="7">
        <v>15</v>
      </c>
      <c r="O91" s="7">
        <v>71</v>
      </c>
      <c r="P91" s="7">
        <v>10</v>
      </c>
      <c r="Q91" s="7">
        <v>44</v>
      </c>
      <c r="R91" s="7">
        <v>10</v>
      </c>
      <c r="S91" s="7">
        <v>65</v>
      </c>
    </row>
    <row r="92" spans="1:19" x14ac:dyDescent="0.2">
      <c r="A92" s="22" t="s">
        <v>90</v>
      </c>
      <c r="B92" s="7">
        <v>18</v>
      </c>
      <c r="C92" s="7">
        <v>28</v>
      </c>
      <c r="D92" s="7">
        <v>16</v>
      </c>
      <c r="E92" s="7">
        <v>28</v>
      </c>
      <c r="F92" s="7">
        <v>24</v>
      </c>
      <c r="G92" s="7">
        <v>38</v>
      </c>
      <c r="H92" s="7">
        <v>30</v>
      </c>
      <c r="I92" s="7">
        <v>53</v>
      </c>
      <c r="J92" s="7">
        <v>37</v>
      </c>
      <c r="K92" s="7">
        <v>34</v>
      </c>
      <c r="L92" s="7">
        <v>30</v>
      </c>
      <c r="M92" s="7">
        <v>54</v>
      </c>
      <c r="N92" s="7">
        <v>28</v>
      </c>
      <c r="O92" s="7">
        <v>48</v>
      </c>
      <c r="P92" s="7">
        <v>40</v>
      </c>
      <c r="Q92" s="7">
        <v>35</v>
      </c>
      <c r="R92" s="7">
        <v>56</v>
      </c>
      <c r="S92" s="7">
        <v>59</v>
      </c>
    </row>
    <row r="93" spans="1:19" x14ac:dyDescent="0.2">
      <c r="A93" s="22" t="s">
        <v>111</v>
      </c>
      <c r="B93" s="7">
        <v>257</v>
      </c>
      <c r="C93" s="7">
        <v>415</v>
      </c>
      <c r="D93" s="7">
        <v>305</v>
      </c>
      <c r="E93" s="7">
        <v>504</v>
      </c>
      <c r="F93" s="7">
        <v>311</v>
      </c>
      <c r="G93" s="7">
        <v>605</v>
      </c>
      <c r="H93" s="7">
        <v>309</v>
      </c>
      <c r="I93" s="7">
        <v>646</v>
      </c>
      <c r="J93" s="7">
        <v>300</v>
      </c>
      <c r="K93" s="7">
        <v>587</v>
      </c>
      <c r="L93" s="7">
        <v>306</v>
      </c>
      <c r="M93" s="7">
        <v>571</v>
      </c>
      <c r="N93" s="7">
        <v>325</v>
      </c>
      <c r="O93" s="7">
        <v>549</v>
      </c>
      <c r="P93" s="7">
        <v>231</v>
      </c>
      <c r="Q93" s="7">
        <v>482</v>
      </c>
      <c r="R93" s="7">
        <v>330</v>
      </c>
      <c r="S93" s="7">
        <v>723</v>
      </c>
    </row>
    <row r="94" spans="1:19" x14ac:dyDescent="0.2">
      <c r="A94" s="22" t="s">
        <v>92</v>
      </c>
      <c r="B94" s="7">
        <v>23</v>
      </c>
      <c r="C94" s="7">
        <v>12</v>
      </c>
      <c r="D94" s="7">
        <v>31</v>
      </c>
      <c r="E94" s="7">
        <v>15</v>
      </c>
      <c r="F94" s="7">
        <v>41</v>
      </c>
      <c r="G94" s="7">
        <v>26</v>
      </c>
      <c r="H94" s="7">
        <v>47</v>
      </c>
      <c r="I94" s="7">
        <v>54</v>
      </c>
      <c r="J94" s="7">
        <v>41</v>
      </c>
      <c r="K94" s="7">
        <v>56</v>
      </c>
      <c r="L94" s="7">
        <v>52</v>
      </c>
      <c r="M94" s="7">
        <v>38</v>
      </c>
      <c r="N94" s="7">
        <v>40</v>
      </c>
      <c r="O94" s="7">
        <v>39</v>
      </c>
      <c r="P94" s="7">
        <v>41</v>
      </c>
      <c r="Q94" s="7">
        <v>39</v>
      </c>
      <c r="R94" s="7">
        <v>41</v>
      </c>
      <c r="S94" s="7">
        <v>53</v>
      </c>
    </row>
    <row r="95" spans="1:19" x14ac:dyDescent="0.2">
      <c r="A95" s="21" t="s">
        <v>67</v>
      </c>
      <c r="B95" s="20">
        <v>69</v>
      </c>
      <c r="C95" s="20">
        <v>850</v>
      </c>
      <c r="D95" s="20">
        <v>69</v>
      </c>
      <c r="E95" s="20">
        <v>1024</v>
      </c>
      <c r="F95" s="20">
        <v>85</v>
      </c>
      <c r="G95" s="20">
        <v>1171</v>
      </c>
      <c r="H95" s="20">
        <v>103</v>
      </c>
      <c r="I95" s="20">
        <v>1278</v>
      </c>
      <c r="J95" s="20">
        <v>96</v>
      </c>
      <c r="K95" s="20">
        <v>1196</v>
      </c>
      <c r="L95" s="20">
        <v>91</v>
      </c>
      <c r="M95" s="20">
        <v>1157</v>
      </c>
      <c r="N95" s="20">
        <v>94</v>
      </c>
      <c r="O95" s="20">
        <v>1156</v>
      </c>
      <c r="P95" s="20">
        <v>76</v>
      </c>
      <c r="Q95" s="20">
        <v>960</v>
      </c>
      <c r="R95" s="20">
        <v>98</v>
      </c>
      <c r="S95" s="20">
        <v>1362</v>
      </c>
    </row>
    <row r="96" spans="1:19" x14ac:dyDescent="0.2">
      <c r="A96" s="22" t="s">
        <v>89</v>
      </c>
      <c r="B96" s="7">
        <v>7</v>
      </c>
      <c r="C96" s="7">
        <v>60</v>
      </c>
      <c r="D96" s="7">
        <v>9</v>
      </c>
      <c r="E96" s="7">
        <v>102</v>
      </c>
      <c r="F96" s="7">
        <v>14</v>
      </c>
      <c r="G96" s="7">
        <v>93</v>
      </c>
      <c r="H96" s="7">
        <v>24</v>
      </c>
      <c r="I96" s="7">
        <v>130</v>
      </c>
      <c r="J96" s="7">
        <v>13</v>
      </c>
      <c r="K96" s="7">
        <v>120</v>
      </c>
      <c r="L96" s="7">
        <v>16</v>
      </c>
      <c r="M96" s="7">
        <v>107</v>
      </c>
      <c r="N96" s="7">
        <v>20</v>
      </c>
      <c r="O96" s="7">
        <v>116</v>
      </c>
      <c r="P96" s="7">
        <v>16</v>
      </c>
      <c r="Q96" s="7">
        <v>98</v>
      </c>
      <c r="R96" s="7">
        <v>17</v>
      </c>
      <c r="S96" s="7">
        <v>105</v>
      </c>
    </row>
    <row r="97" spans="1:19" x14ac:dyDescent="0.2">
      <c r="A97" s="22" t="s">
        <v>54</v>
      </c>
      <c r="B97" s="7">
        <v>2</v>
      </c>
      <c r="C97" s="7">
        <v>97</v>
      </c>
      <c r="D97" s="7">
        <v>2</v>
      </c>
      <c r="E97" s="7">
        <v>81</v>
      </c>
      <c r="F97" s="7">
        <v>0</v>
      </c>
      <c r="G97" s="7">
        <v>104</v>
      </c>
      <c r="H97" s="7">
        <v>0</v>
      </c>
      <c r="I97" s="7">
        <v>88</v>
      </c>
      <c r="J97" s="7">
        <v>2</v>
      </c>
      <c r="K97" s="7">
        <v>102</v>
      </c>
      <c r="L97" s="7">
        <v>2</v>
      </c>
      <c r="M97" s="7">
        <v>72</v>
      </c>
      <c r="N97" s="7">
        <v>2</v>
      </c>
      <c r="O97" s="7">
        <v>83</v>
      </c>
      <c r="P97" s="7">
        <v>0</v>
      </c>
      <c r="Q97" s="7">
        <v>54</v>
      </c>
      <c r="R97" s="7">
        <v>2</v>
      </c>
      <c r="S97" s="7">
        <v>74</v>
      </c>
    </row>
    <row r="98" spans="1:19" x14ac:dyDescent="0.2">
      <c r="A98" s="22" t="s">
        <v>90</v>
      </c>
      <c r="B98" s="7">
        <v>4</v>
      </c>
      <c r="C98" s="7">
        <v>42</v>
      </c>
      <c r="D98" s="7">
        <v>8</v>
      </c>
      <c r="E98" s="7">
        <v>36</v>
      </c>
      <c r="F98" s="7">
        <v>7</v>
      </c>
      <c r="G98" s="7">
        <v>55</v>
      </c>
      <c r="H98" s="7">
        <v>14</v>
      </c>
      <c r="I98" s="7">
        <v>69</v>
      </c>
      <c r="J98" s="7">
        <v>6</v>
      </c>
      <c r="K98" s="7">
        <v>65</v>
      </c>
      <c r="L98" s="7">
        <v>15</v>
      </c>
      <c r="M98" s="7">
        <v>69</v>
      </c>
      <c r="N98" s="7">
        <v>11</v>
      </c>
      <c r="O98" s="7">
        <v>65</v>
      </c>
      <c r="P98" s="7">
        <v>10</v>
      </c>
      <c r="Q98" s="7">
        <v>65</v>
      </c>
      <c r="R98" s="7">
        <v>15</v>
      </c>
      <c r="S98" s="7">
        <v>100</v>
      </c>
    </row>
    <row r="99" spans="1:19" x14ac:dyDescent="0.2">
      <c r="A99" s="22" t="s">
        <v>111</v>
      </c>
      <c r="B99" s="7">
        <v>51</v>
      </c>
      <c r="C99" s="7">
        <v>621</v>
      </c>
      <c r="D99" s="7">
        <v>41</v>
      </c>
      <c r="E99" s="7">
        <v>768</v>
      </c>
      <c r="F99" s="7">
        <v>55</v>
      </c>
      <c r="G99" s="7">
        <v>861</v>
      </c>
      <c r="H99" s="7">
        <v>47</v>
      </c>
      <c r="I99" s="7">
        <v>908</v>
      </c>
      <c r="J99" s="7">
        <v>59</v>
      </c>
      <c r="K99" s="7">
        <v>828</v>
      </c>
      <c r="L99" s="7">
        <v>46</v>
      </c>
      <c r="M99" s="7">
        <v>831</v>
      </c>
      <c r="N99" s="7">
        <v>49</v>
      </c>
      <c r="O99" s="7">
        <v>825</v>
      </c>
      <c r="P99" s="7">
        <v>35</v>
      </c>
      <c r="Q99" s="7">
        <v>678</v>
      </c>
      <c r="R99" s="7">
        <v>54</v>
      </c>
      <c r="S99" s="7">
        <v>999</v>
      </c>
    </row>
    <row r="100" spans="1:19" x14ac:dyDescent="0.2">
      <c r="A100" s="23" t="s">
        <v>92</v>
      </c>
      <c r="B100" s="11">
        <v>5</v>
      </c>
      <c r="C100" s="11">
        <v>30</v>
      </c>
      <c r="D100" s="11">
        <v>9</v>
      </c>
      <c r="E100" s="11">
        <v>37</v>
      </c>
      <c r="F100" s="11">
        <v>9</v>
      </c>
      <c r="G100" s="11">
        <v>58</v>
      </c>
      <c r="H100" s="11">
        <v>18</v>
      </c>
      <c r="I100" s="11">
        <v>83</v>
      </c>
      <c r="J100" s="11">
        <v>16</v>
      </c>
      <c r="K100" s="11">
        <v>81</v>
      </c>
      <c r="L100" s="11">
        <v>12</v>
      </c>
      <c r="M100" s="11">
        <v>78</v>
      </c>
      <c r="N100" s="11">
        <v>12</v>
      </c>
      <c r="O100" s="11">
        <v>67</v>
      </c>
      <c r="P100" s="11">
        <v>15</v>
      </c>
      <c r="Q100" s="11">
        <v>65</v>
      </c>
      <c r="R100" s="11">
        <v>10</v>
      </c>
      <c r="S100" s="11">
        <v>84</v>
      </c>
    </row>
    <row r="101" spans="1:19" x14ac:dyDescent="0.2">
      <c r="A101" s="9" t="s">
        <v>20</v>
      </c>
    </row>
    <row r="102" spans="1:19" x14ac:dyDescent="0.2">
      <c r="A102" s="21" t="s">
        <v>63</v>
      </c>
      <c r="B102" s="20">
        <v>5294</v>
      </c>
      <c r="C102" s="20">
        <v>1919</v>
      </c>
      <c r="D102" s="20">
        <v>6346</v>
      </c>
      <c r="E102" s="20">
        <v>2352</v>
      </c>
      <c r="F102" s="20">
        <v>7608</v>
      </c>
      <c r="G102" s="20">
        <v>2957</v>
      </c>
      <c r="H102" s="20">
        <v>8051</v>
      </c>
      <c r="I102" s="20">
        <v>2806</v>
      </c>
      <c r="J102" s="20">
        <v>7457</v>
      </c>
      <c r="K102" s="20">
        <v>2675</v>
      </c>
      <c r="L102" s="20">
        <v>6912</v>
      </c>
      <c r="M102" s="20">
        <v>2267</v>
      </c>
      <c r="N102" s="20">
        <v>6907</v>
      </c>
      <c r="O102" s="20">
        <v>2388</v>
      </c>
      <c r="P102" s="20">
        <v>5641</v>
      </c>
      <c r="Q102" s="20">
        <v>2042</v>
      </c>
      <c r="R102" s="20">
        <v>6737</v>
      </c>
      <c r="S102" s="20">
        <v>2378</v>
      </c>
    </row>
    <row r="103" spans="1:19" x14ac:dyDescent="0.2">
      <c r="A103" s="22" t="s">
        <v>89</v>
      </c>
      <c r="B103" s="7">
        <v>544</v>
      </c>
      <c r="C103" s="7">
        <v>40</v>
      </c>
      <c r="D103" s="7">
        <v>728</v>
      </c>
      <c r="E103" s="7">
        <v>59</v>
      </c>
      <c r="F103" s="7">
        <v>870</v>
      </c>
      <c r="G103" s="7">
        <v>69</v>
      </c>
      <c r="H103" s="7">
        <v>1052</v>
      </c>
      <c r="I103" s="7">
        <v>78</v>
      </c>
      <c r="J103" s="7">
        <v>965</v>
      </c>
      <c r="K103" s="7">
        <v>70</v>
      </c>
      <c r="L103" s="7">
        <v>887</v>
      </c>
      <c r="M103" s="7">
        <v>78</v>
      </c>
      <c r="N103" s="7">
        <v>928</v>
      </c>
      <c r="O103" s="7">
        <v>64</v>
      </c>
      <c r="P103" s="7">
        <v>738</v>
      </c>
      <c r="Q103" s="7">
        <v>58</v>
      </c>
      <c r="R103" s="7">
        <v>723</v>
      </c>
      <c r="S103" s="7">
        <v>72</v>
      </c>
    </row>
    <row r="104" spans="1:19" x14ac:dyDescent="0.2">
      <c r="A104" s="22" t="s">
        <v>54</v>
      </c>
      <c r="B104" s="7">
        <v>928</v>
      </c>
      <c r="C104" s="7">
        <v>802</v>
      </c>
      <c r="D104" s="7">
        <v>1000</v>
      </c>
      <c r="E104" s="7">
        <v>994</v>
      </c>
      <c r="F104" s="7">
        <v>1103</v>
      </c>
      <c r="G104" s="7">
        <v>1236</v>
      </c>
      <c r="H104" s="7">
        <v>1083</v>
      </c>
      <c r="I104" s="7">
        <v>1249</v>
      </c>
      <c r="J104" s="7">
        <v>816</v>
      </c>
      <c r="K104" s="7">
        <v>1090</v>
      </c>
      <c r="L104" s="7">
        <v>628</v>
      </c>
      <c r="M104" s="7">
        <v>845</v>
      </c>
      <c r="N104" s="7">
        <v>581</v>
      </c>
      <c r="O104" s="7">
        <v>941</v>
      </c>
      <c r="P104" s="7">
        <v>451</v>
      </c>
      <c r="Q104" s="7">
        <v>733</v>
      </c>
      <c r="R104" s="7">
        <v>486</v>
      </c>
      <c r="S104" s="7">
        <v>682</v>
      </c>
    </row>
    <row r="105" spans="1:19" x14ac:dyDescent="0.2">
      <c r="A105" s="22" t="s">
        <v>90</v>
      </c>
      <c r="B105" s="7">
        <v>370</v>
      </c>
      <c r="C105" s="7">
        <v>64</v>
      </c>
      <c r="D105" s="7">
        <v>456</v>
      </c>
      <c r="E105" s="7">
        <v>88</v>
      </c>
      <c r="F105" s="7">
        <v>500</v>
      </c>
      <c r="G105" s="7">
        <v>102</v>
      </c>
      <c r="H105" s="7">
        <v>536</v>
      </c>
      <c r="I105" s="7">
        <v>87</v>
      </c>
      <c r="J105" s="7">
        <v>583</v>
      </c>
      <c r="K105" s="7">
        <v>92</v>
      </c>
      <c r="L105" s="7">
        <v>541</v>
      </c>
      <c r="M105" s="7">
        <v>106</v>
      </c>
      <c r="N105" s="7">
        <v>621</v>
      </c>
      <c r="O105" s="7">
        <v>92</v>
      </c>
      <c r="P105" s="7">
        <v>507</v>
      </c>
      <c r="Q105" s="7">
        <v>92</v>
      </c>
      <c r="R105" s="7">
        <v>656</v>
      </c>
      <c r="S105" s="7">
        <v>113</v>
      </c>
    </row>
    <row r="106" spans="1:19" x14ac:dyDescent="0.2">
      <c r="A106" s="22" t="s">
        <v>111</v>
      </c>
      <c r="B106" s="7">
        <v>3218</v>
      </c>
      <c r="C106" s="7">
        <v>1001</v>
      </c>
      <c r="D106" s="7">
        <v>3840</v>
      </c>
      <c r="E106" s="7">
        <v>1200</v>
      </c>
      <c r="F106" s="7">
        <v>4716</v>
      </c>
      <c r="G106" s="7">
        <v>1526</v>
      </c>
      <c r="H106" s="7">
        <v>4841</v>
      </c>
      <c r="I106" s="7">
        <v>1376</v>
      </c>
      <c r="J106" s="7">
        <v>4480</v>
      </c>
      <c r="K106" s="7">
        <v>1395</v>
      </c>
      <c r="L106" s="7">
        <v>4201</v>
      </c>
      <c r="M106" s="7">
        <v>1211</v>
      </c>
      <c r="N106" s="7">
        <v>4182</v>
      </c>
      <c r="O106" s="7">
        <v>1252</v>
      </c>
      <c r="P106" s="7">
        <v>3286</v>
      </c>
      <c r="Q106" s="7">
        <v>1122</v>
      </c>
      <c r="R106" s="7">
        <v>4266</v>
      </c>
      <c r="S106" s="7">
        <v>1474</v>
      </c>
    </row>
    <row r="107" spans="1:19" x14ac:dyDescent="0.2">
      <c r="A107" s="22" t="s">
        <v>92</v>
      </c>
      <c r="B107" s="7">
        <v>234</v>
      </c>
      <c r="C107" s="7">
        <v>12</v>
      </c>
      <c r="D107" s="7">
        <v>322</v>
      </c>
      <c r="E107" s="7">
        <v>11</v>
      </c>
      <c r="F107" s="7">
        <v>419</v>
      </c>
      <c r="G107" s="7">
        <v>24</v>
      </c>
      <c r="H107" s="7">
        <v>539</v>
      </c>
      <c r="I107" s="7">
        <v>16</v>
      </c>
      <c r="J107" s="7">
        <v>613</v>
      </c>
      <c r="K107" s="7">
        <v>28</v>
      </c>
      <c r="L107" s="7">
        <v>655</v>
      </c>
      <c r="M107" s="7">
        <v>27</v>
      </c>
      <c r="N107" s="7">
        <v>595</v>
      </c>
      <c r="O107" s="7">
        <v>39</v>
      </c>
      <c r="P107" s="7">
        <v>659</v>
      </c>
      <c r="Q107" s="7">
        <v>37</v>
      </c>
      <c r="R107" s="7">
        <v>606</v>
      </c>
      <c r="S107" s="7">
        <v>37</v>
      </c>
    </row>
    <row r="108" spans="1:19" x14ac:dyDescent="0.2">
      <c r="A108" s="21" t="s">
        <v>64</v>
      </c>
      <c r="B108" s="20">
        <v>2867</v>
      </c>
      <c r="C108" s="20">
        <v>4346</v>
      </c>
      <c r="D108" s="20">
        <v>3577</v>
      </c>
      <c r="E108" s="20">
        <v>5121</v>
      </c>
      <c r="F108" s="20">
        <v>4537</v>
      </c>
      <c r="G108" s="20">
        <v>6028</v>
      </c>
      <c r="H108" s="20">
        <v>5039</v>
      </c>
      <c r="I108" s="20">
        <v>5818</v>
      </c>
      <c r="J108" s="20">
        <v>4836</v>
      </c>
      <c r="K108" s="20">
        <v>5296</v>
      </c>
      <c r="L108" s="20">
        <v>4673</v>
      </c>
      <c r="M108" s="20">
        <v>4506</v>
      </c>
      <c r="N108" s="20">
        <v>4710</v>
      </c>
      <c r="O108" s="20">
        <v>4585</v>
      </c>
      <c r="P108" s="20">
        <v>3830</v>
      </c>
      <c r="Q108" s="20">
        <v>3853</v>
      </c>
      <c r="R108" s="20">
        <v>4600</v>
      </c>
      <c r="S108" s="20">
        <v>4515</v>
      </c>
    </row>
    <row r="109" spans="1:19" x14ac:dyDescent="0.2">
      <c r="A109" s="22" t="s">
        <v>89</v>
      </c>
      <c r="B109" s="7">
        <v>416</v>
      </c>
      <c r="C109" s="7">
        <v>168</v>
      </c>
      <c r="D109" s="7">
        <v>568</v>
      </c>
      <c r="E109" s="7">
        <v>219</v>
      </c>
      <c r="F109" s="7">
        <v>707</v>
      </c>
      <c r="G109" s="7">
        <v>232</v>
      </c>
      <c r="H109" s="7">
        <v>864</v>
      </c>
      <c r="I109" s="7">
        <v>266</v>
      </c>
      <c r="J109" s="7">
        <v>812</v>
      </c>
      <c r="K109" s="7">
        <v>223</v>
      </c>
      <c r="L109" s="7">
        <v>739</v>
      </c>
      <c r="M109" s="7">
        <v>226</v>
      </c>
      <c r="N109" s="7">
        <v>811</v>
      </c>
      <c r="O109" s="7">
        <v>181</v>
      </c>
      <c r="P109" s="7">
        <v>638</v>
      </c>
      <c r="Q109" s="7">
        <v>158</v>
      </c>
      <c r="R109" s="7">
        <v>635</v>
      </c>
      <c r="S109" s="7">
        <v>160</v>
      </c>
    </row>
    <row r="110" spans="1:19" x14ac:dyDescent="0.2">
      <c r="A110" s="22" t="s">
        <v>54</v>
      </c>
      <c r="B110" s="7">
        <v>205</v>
      </c>
      <c r="C110" s="7">
        <v>1525</v>
      </c>
      <c r="D110" s="7">
        <v>232</v>
      </c>
      <c r="E110" s="7">
        <v>1762</v>
      </c>
      <c r="F110" s="7">
        <v>277</v>
      </c>
      <c r="G110" s="7">
        <v>2062</v>
      </c>
      <c r="H110" s="7">
        <v>283</v>
      </c>
      <c r="I110" s="7">
        <v>2049</v>
      </c>
      <c r="J110" s="7">
        <v>212</v>
      </c>
      <c r="K110" s="7">
        <v>1694</v>
      </c>
      <c r="L110" s="7">
        <v>186</v>
      </c>
      <c r="M110" s="7">
        <v>1287</v>
      </c>
      <c r="N110" s="7">
        <v>168</v>
      </c>
      <c r="O110" s="7">
        <v>1354</v>
      </c>
      <c r="P110" s="7">
        <v>128</v>
      </c>
      <c r="Q110" s="7">
        <v>1056</v>
      </c>
      <c r="R110" s="7">
        <v>167</v>
      </c>
      <c r="S110" s="7">
        <v>1001</v>
      </c>
    </row>
    <row r="111" spans="1:19" x14ac:dyDescent="0.2">
      <c r="A111" s="22" t="s">
        <v>90</v>
      </c>
      <c r="B111" s="7">
        <v>251</v>
      </c>
      <c r="C111" s="7">
        <v>183</v>
      </c>
      <c r="D111" s="7">
        <v>313</v>
      </c>
      <c r="E111" s="7">
        <v>231</v>
      </c>
      <c r="F111" s="7">
        <v>360</v>
      </c>
      <c r="G111" s="7">
        <v>242</v>
      </c>
      <c r="H111" s="7">
        <v>391</v>
      </c>
      <c r="I111" s="7">
        <v>232</v>
      </c>
      <c r="J111" s="7">
        <v>416</v>
      </c>
      <c r="K111" s="7">
        <v>259</v>
      </c>
      <c r="L111" s="7">
        <v>417</v>
      </c>
      <c r="M111" s="7">
        <v>230</v>
      </c>
      <c r="N111" s="7">
        <v>470</v>
      </c>
      <c r="O111" s="7">
        <v>243</v>
      </c>
      <c r="P111" s="7">
        <v>387</v>
      </c>
      <c r="Q111" s="7">
        <v>212</v>
      </c>
      <c r="R111" s="7">
        <v>523</v>
      </c>
      <c r="S111" s="7">
        <v>246</v>
      </c>
    </row>
    <row r="112" spans="1:19" x14ac:dyDescent="0.2">
      <c r="A112" s="22" t="s">
        <v>111</v>
      </c>
      <c r="B112" s="7">
        <v>1805</v>
      </c>
      <c r="C112" s="7">
        <v>2414</v>
      </c>
      <c r="D112" s="7">
        <v>2210</v>
      </c>
      <c r="E112" s="7">
        <v>2830</v>
      </c>
      <c r="F112" s="7">
        <v>2838</v>
      </c>
      <c r="G112" s="7">
        <v>3404</v>
      </c>
      <c r="H112" s="7">
        <v>3052</v>
      </c>
      <c r="I112" s="7">
        <v>3165</v>
      </c>
      <c r="J112" s="7">
        <v>2882</v>
      </c>
      <c r="K112" s="7">
        <v>2993</v>
      </c>
      <c r="L112" s="7">
        <v>2778</v>
      </c>
      <c r="M112" s="7">
        <v>2634</v>
      </c>
      <c r="N112" s="7">
        <v>2754</v>
      </c>
      <c r="O112" s="7">
        <v>2680</v>
      </c>
      <c r="P112" s="7">
        <v>2126</v>
      </c>
      <c r="Q112" s="7">
        <v>2282</v>
      </c>
      <c r="R112" s="7">
        <v>2759</v>
      </c>
      <c r="S112" s="7">
        <v>2981</v>
      </c>
    </row>
    <row r="113" spans="1:19" x14ac:dyDescent="0.2">
      <c r="A113" s="22" t="s">
        <v>92</v>
      </c>
      <c r="B113" s="7">
        <v>190</v>
      </c>
      <c r="C113" s="7">
        <v>56</v>
      </c>
      <c r="D113" s="7">
        <v>254</v>
      </c>
      <c r="E113" s="7">
        <v>79</v>
      </c>
      <c r="F113" s="7">
        <v>355</v>
      </c>
      <c r="G113" s="7">
        <v>88</v>
      </c>
      <c r="H113" s="7">
        <v>449</v>
      </c>
      <c r="I113" s="7">
        <v>106</v>
      </c>
      <c r="J113" s="7">
        <v>514</v>
      </c>
      <c r="K113" s="7">
        <v>127</v>
      </c>
      <c r="L113" s="7">
        <v>553</v>
      </c>
      <c r="M113" s="7">
        <v>129</v>
      </c>
      <c r="N113" s="7">
        <v>507</v>
      </c>
      <c r="O113" s="7">
        <v>127</v>
      </c>
      <c r="P113" s="7">
        <v>551</v>
      </c>
      <c r="Q113" s="7">
        <v>145</v>
      </c>
      <c r="R113" s="7">
        <v>516</v>
      </c>
      <c r="S113" s="7">
        <v>127</v>
      </c>
    </row>
    <row r="114" spans="1:19" x14ac:dyDescent="0.2">
      <c r="A114" s="21" t="s">
        <v>65</v>
      </c>
      <c r="B114" s="20">
        <v>320</v>
      </c>
      <c r="C114" s="20">
        <v>6892</v>
      </c>
      <c r="D114" s="20">
        <v>373</v>
      </c>
      <c r="E114" s="20">
        <v>8325</v>
      </c>
      <c r="F114" s="20">
        <v>490</v>
      </c>
      <c r="G114" s="20">
        <v>10075</v>
      </c>
      <c r="H114" s="20">
        <v>495</v>
      </c>
      <c r="I114" s="20">
        <v>10362</v>
      </c>
      <c r="J114" s="20">
        <v>456</v>
      </c>
      <c r="K114" s="20">
        <v>9676</v>
      </c>
      <c r="L114" s="20">
        <v>390</v>
      </c>
      <c r="M114" s="20">
        <v>8789</v>
      </c>
      <c r="N114" s="20">
        <v>390</v>
      </c>
      <c r="O114" s="20">
        <v>8905</v>
      </c>
      <c r="P114" s="20">
        <v>286</v>
      </c>
      <c r="Q114" s="20">
        <v>7397</v>
      </c>
      <c r="R114" s="20">
        <v>361</v>
      </c>
      <c r="S114" s="20">
        <v>8754</v>
      </c>
    </row>
    <row r="115" spans="1:19" x14ac:dyDescent="0.2">
      <c r="A115" s="22" t="s">
        <v>89</v>
      </c>
      <c r="B115" s="7">
        <v>43</v>
      </c>
      <c r="C115" s="7">
        <v>541</v>
      </c>
      <c r="D115" s="7">
        <v>30</v>
      </c>
      <c r="E115" s="7">
        <v>757</v>
      </c>
      <c r="F115" s="7">
        <v>54</v>
      </c>
      <c r="G115" s="7">
        <v>885</v>
      </c>
      <c r="H115" s="7">
        <v>55</v>
      </c>
      <c r="I115" s="7">
        <v>1075</v>
      </c>
      <c r="J115" s="7">
        <v>44</v>
      </c>
      <c r="K115" s="7">
        <v>991</v>
      </c>
      <c r="L115" s="7">
        <v>38</v>
      </c>
      <c r="M115" s="7">
        <v>927</v>
      </c>
      <c r="N115" s="7">
        <v>43</v>
      </c>
      <c r="O115" s="7">
        <v>949</v>
      </c>
      <c r="P115" s="7">
        <v>42</v>
      </c>
      <c r="Q115" s="7">
        <v>754</v>
      </c>
      <c r="R115" s="7">
        <v>20</v>
      </c>
      <c r="S115" s="7">
        <v>775</v>
      </c>
    </row>
    <row r="116" spans="1:19" x14ac:dyDescent="0.2">
      <c r="A116" s="22" t="s">
        <v>54</v>
      </c>
      <c r="B116" s="7">
        <v>42</v>
      </c>
      <c r="C116" s="7">
        <v>1688</v>
      </c>
      <c r="D116" s="7">
        <v>51</v>
      </c>
      <c r="E116" s="7">
        <v>1943</v>
      </c>
      <c r="F116" s="7">
        <v>60</v>
      </c>
      <c r="G116" s="7">
        <v>2279</v>
      </c>
      <c r="H116" s="7">
        <v>52</v>
      </c>
      <c r="I116" s="7">
        <v>2280</v>
      </c>
      <c r="J116" s="7">
        <v>51</v>
      </c>
      <c r="K116" s="7">
        <v>1855</v>
      </c>
      <c r="L116" s="7">
        <v>34</v>
      </c>
      <c r="M116" s="7">
        <v>1439</v>
      </c>
      <c r="N116" s="7">
        <v>45</v>
      </c>
      <c r="O116" s="7">
        <v>1477</v>
      </c>
      <c r="P116" s="7">
        <v>26</v>
      </c>
      <c r="Q116" s="7">
        <v>1158</v>
      </c>
      <c r="R116" s="7">
        <v>29</v>
      </c>
      <c r="S116" s="7">
        <v>1139</v>
      </c>
    </row>
    <row r="117" spans="1:19" x14ac:dyDescent="0.2">
      <c r="A117" s="22" t="s">
        <v>90</v>
      </c>
      <c r="B117" s="7">
        <v>9</v>
      </c>
      <c r="C117" s="7">
        <v>425</v>
      </c>
      <c r="D117" s="7">
        <v>22</v>
      </c>
      <c r="E117" s="7">
        <v>522</v>
      </c>
      <c r="F117" s="7">
        <v>19</v>
      </c>
      <c r="G117" s="7">
        <v>583</v>
      </c>
      <c r="H117" s="7">
        <v>24</v>
      </c>
      <c r="I117" s="7">
        <v>599</v>
      </c>
      <c r="J117" s="7">
        <v>25</v>
      </c>
      <c r="K117" s="7">
        <v>650</v>
      </c>
      <c r="L117" s="7">
        <v>21</v>
      </c>
      <c r="M117" s="7">
        <v>626</v>
      </c>
      <c r="N117" s="7">
        <v>13</v>
      </c>
      <c r="O117" s="7">
        <v>700</v>
      </c>
      <c r="P117" s="7">
        <v>7</v>
      </c>
      <c r="Q117" s="7">
        <v>592</v>
      </c>
      <c r="R117" s="7">
        <v>21</v>
      </c>
      <c r="S117" s="7">
        <v>748</v>
      </c>
    </row>
    <row r="118" spans="1:19" x14ac:dyDescent="0.2">
      <c r="A118" s="22" t="s">
        <v>111</v>
      </c>
      <c r="B118" s="7">
        <v>224</v>
      </c>
      <c r="C118" s="7">
        <v>3995</v>
      </c>
      <c r="D118" s="7">
        <v>265</v>
      </c>
      <c r="E118" s="7">
        <v>4775</v>
      </c>
      <c r="F118" s="7">
        <v>350</v>
      </c>
      <c r="G118" s="7">
        <v>5892</v>
      </c>
      <c r="H118" s="7">
        <v>353</v>
      </c>
      <c r="I118" s="7">
        <v>5864</v>
      </c>
      <c r="J118" s="7">
        <v>328</v>
      </c>
      <c r="K118" s="7">
        <v>5547</v>
      </c>
      <c r="L118" s="7">
        <v>289</v>
      </c>
      <c r="M118" s="7">
        <v>5123</v>
      </c>
      <c r="N118" s="7">
        <v>281</v>
      </c>
      <c r="O118" s="7">
        <v>5153</v>
      </c>
      <c r="P118" s="7">
        <v>205</v>
      </c>
      <c r="Q118" s="7">
        <v>4203</v>
      </c>
      <c r="R118" s="7">
        <v>282</v>
      </c>
      <c r="S118" s="7">
        <v>5458</v>
      </c>
    </row>
    <row r="119" spans="1:19" x14ac:dyDescent="0.2">
      <c r="A119" s="22" t="s">
        <v>92</v>
      </c>
      <c r="B119" s="7">
        <v>2</v>
      </c>
      <c r="C119" s="7">
        <v>243</v>
      </c>
      <c r="D119" s="7">
        <v>5</v>
      </c>
      <c r="E119" s="7">
        <v>328</v>
      </c>
      <c r="F119" s="7">
        <v>7</v>
      </c>
      <c r="G119" s="7">
        <v>436</v>
      </c>
      <c r="H119" s="7">
        <v>11</v>
      </c>
      <c r="I119" s="7">
        <v>544</v>
      </c>
      <c r="J119" s="7">
        <v>8</v>
      </c>
      <c r="K119" s="7">
        <v>633</v>
      </c>
      <c r="L119" s="7">
        <v>8</v>
      </c>
      <c r="M119" s="7">
        <v>674</v>
      </c>
      <c r="N119" s="7">
        <v>8</v>
      </c>
      <c r="O119" s="7">
        <v>626</v>
      </c>
      <c r="P119" s="7">
        <v>6</v>
      </c>
      <c r="Q119" s="7">
        <v>690</v>
      </c>
      <c r="R119" s="7">
        <v>9</v>
      </c>
      <c r="S119" s="7">
        <v>634</v>
      </c>
    </row>
    <row r="120" spans="1:19" x14ac:dyDescent="0.2">
      <c r="A120" s="21" t="s">
        <v>66</v>
      </c>
      <c r="B120" s="20">
        <v>1326</v>
      </c>
      <c r="C120" s="20">
        <v>5887</v>
      </c>
      <c r="D120" s="20">
        <v>1584</v>
      </c>
      <c r="E120" s="20">
        <v>7114</v>
      </c>
      <c r="F120" s="20">
        <v>1810</v>
      </c>
      <c r="G120" s="20">
        <v>8755</v>
      </c>
      <c r="H120" s="20">
        <v>1829</v>
      </c>
      <c r="I120" s="20">
        <v>9028</v>
      </c>
      <c r="J120" s="20">
        <v>1724</v>
      </c>
      <c r="K120" s="20">
        <v>8408</v>
      </c>
      <c r="L120" s="20">
        <v>1634</v>
      </c>
      <c r="M120" s="20">
        <v>7545</v>
      </c>
      <c r="N120" s="20">
        <v>1656</v>
      </c>
      <c r="O120" s="20">
        <v>7639</v>
      </c>
      <c r="P120" s="20">
        <v>1462</v>
      </c>
      <c r="Q120" s="20">
        <v>6221</v>
      </c>
      <c r="R120" s="20">
        <v>1683</v>
      </c>
      <c r="S120" s="20">
        <v>7432</v>
      </c>
    </row>
    <row r="121" spans="1:19" x14ac:dyDescent="0.2">
      <c r="A121" s="22" t="s">
        <v>89</v>
      </c>
      <c r="B121" s="7">
        <v>138</v>
      </c>
      <c r="C121" s="7">
        <v>446</v>
      </c>
      <c r="D121" s="7">
        <v>172</v>
      </c>
      <c r="E121" s="7">
        <v>615</v>
      </c>
      <c r="F121" s="7">
        <v>239</v>
      </c>
      <c r="G121" s="7">
        <v>700</v>
      </c>
      <c r="H121" s="7">
        <v>288</v>
      </c>
      <c r="I121" s="7">
        <v>842</v>
      </c>
      <c r="J121" s="7">
        <v>232</v>
      </c>
      <c r="K121" s="7">
        <v>803</v>
      </c>
      <c r="L121" s="7">
        <v>209</v>
      </c>
      <c r="M121" s="7">
        <v>756</v>
      </c>
      <c r="N121" s="7">
        <v>256</v>
      </c>
      <c r="O121" s="7">
        <v>736</v>
      </c>
      <c r="P121" s="7">
        <v>204</v>
      </c>
      <c r="Q121" s="7">
        <v>592</v>
      </c>
      <c r="R121" s="7">
        <v>203</v>
      </c>
      <c r="S121" s="7">
        <v>592</v>
      </c>
    </row>
    <row r="122" spans="1:19" x14ac:dyDescent="0.2">
      <c r="A122" s="22" t="s">
        <v>54</v>
      </c>
      <c r="B122" s="7">
        <v>178</v>
      </c>
      <c r="C122" s="7">
        <v>1552</v>
      </c>
      <c r="D122" s="7">
        <v>170</v>
      </c>
      <c r="E122" s="7">
        <v>1824</v>
      </c>
      <c r="F122" s="7">
        <v>163</v>
      </c>
      <c r="G122" s="7">
        <v>2176</v>
      </c>
      <c r="H122" s="7">
        <v>144</v>
      </c>
      <c r="I122" s="7">
        <v>2188</v>
      </c>
      <c r="J122" s="7">
        <v>124</v>
      </c>
      <c r="K122" s="7">
        <v>1782</v>
      </c>
      <c r="L122" s="7">
        <v>89</v>
      </c>
      <c r="M122" s="7">
        <v>1384</v>
      </c>
      <c r="N122" s="7">
        <v>92</v>
      </c>
      <c r="O122" s="7">
        <v>1430</v>
      </c>
      <c r="P122" s="7">
        <v>70</v>
      </c>
      <c r="Q122" s="7">
        <v>1114</v>
      </c>
      <c r="R122" s="7">
        <v>75</v>
      </c>
      <c r="S122" s="7">
        <v>1093</v>
      </c>
    </row>
    <row r="123" spans="1:19" x14ac:dyDescent="0.2">
      <c r="A123" s="22" t="s">
        <v>90</v>
      </c>
      <c r="B123" s="7">
        <v>104</v>
      </c>
      <c r="C123" s="7">
        <v>330</v>
      </c>
      <c r="D123" s="7">
        <v>132</v>
      </c>
      <c r="E123" s="7">
        <v>412</v>
      </c>
      <c r="F123" s="7">
        <v>137</v>
      </c>
      <c r="G123" s="7">
        <v>465</v>
      </c>
      <c r="H123" s="7">
        <v>154</v>
      </c>
      <c r="I123" s="7">
        <v>469</v>
      </c>
      <c r="J123" s="7">
        <v>153</v>
      </c>
      <c r="K123" s="7">
        <v>522</v>
      </c>
      <c r="L123" s="7">
        <v>158</v>
      </c>
      <c r="M123" s="7">
        <v>489</v>
      </c>
      <c r="N123" s="7">
        <v>197</v>
      </c>
      <c r="O123" s="7">
        <v>516</v>
      </c>
      <c r="P123" s="7">
        <v>166</v>
      </c>
      <c r="Q123" s="7">
        <v>433</v>
      </c>
      <c r="R123" s="7">
        <v>221</v>
      </c>
      <c r="S123" s="7">
        <v>548</v>
      </c>
    </row>
    <row r="124" spans="1:19" x14ac:dyDescent="0.2">
      <c r="A124" s="22" t="s">
        <v>111</v>
      </c>
      <c r="B124" s="7">
        <v>833</v>
      </c>
      <c r="C124" s="7">
        <v>3386</v>
      </c>
      <c r="D124" s="7">
        <v>1000</v>
      </c>
      <c r="E124" s="7">
        <v>4040</v>
      </c>
      <c r="F124" s="7">
        <v>1123</v>
      </c>
      <c r="G124" s="7">
        <v>5119</v>
      </c>
      <c r="H124" s="7">
        <v>1061</v>
      </c>
      <c r="I124" s="7">
        <v>5156</v>
      </c>
      <c r="J124" s="7">
        <v>999</v>
      </c>
      <c r="K124" s="7">
        <v>4876</v>
      </c>
      <c r="L124" s="7">
        <v>953</v>
      </c>
      <c r="M124" s="7">
        <v>4459</v>
      </c>
      <c r="N124" s="7">
        <v>930</v>
      </c>
      <c r="O124" s="7">
        <v>4504</v>
      </c>
      <c r="P124" s="7">
        <v>768</v>
      </c>
      <c r="Q124" s="7">
        <v>3640</v>
      </c>
      <c r="R124" s="7">
        <v>977</v>
      </c>
      <c r="S124" s="7">
        <v>4763</v>
      </c>
    </row>
    <row r="125" spans="1:19" x14ac:dyDescent="0.2">
      <c r="A125" s="22" t="s">
        <v>92</v>
      </c>
      <c r="B125" s="7">
        <v>73</v>
      </c>
      <c r="C125" s="7">
        <v>173</v>
      </c>
      <c r="D125" s="7">
        <v>110</v>
      </c>
      <c r="E125" s="7">
        <v>223</v>
      </c>
      <c r="F125" s="7">
        <v>148</v>
      </c>
      <c r="G125" s="7">
        <v>295</v>
      </c>
      <c r="H125" s="7">
        <v>182</v>
      </c>
      <c r="I125" s="7">
        <v>373</v>
      </c>
      <c r="J125" s="7">
        <v>216</v>
      </c>
      <c r="K125" s="7">
        <v>425</v>
      </c>
      <c r="L125" s="7">
        <v>225</v>
      </c>
      <c r="M125" s="7">
        <v>457</v>
      </c>
      <c r="N125" s="7">
        <v>181</v>
      </c>
      <c r="O125" s="7">
        <v>453</v>
      </c>
      <c r="P125" s="7">
        <v>254</v>
      </c>
      <c r="Q125" s="7">
        <v>442</v>
      </c>
      <c r="R125" s="7">
        <v>207</v>
      </c>
      <c r="S125" s="7">
        <v>436</v>
      </c>
    </row>
    <row r="126" spans="1:19" x14ac:dyDescent="0.2">
      <c r="A126" s="21" t="s">
        <v>67</v>
      </c>
      <c r="B126" s="20">
        <v>538</v>
      </c>
      <c r="C126" s="20">
        <v>6675</v>
      </c>
      <c r="D126" s="20">
        <v>652</v>
      </c>
      <c r="E126" s="20">
        <v>8046</v>
      </c>
      <c r="F126" s="20">
        <v>766</v>
      </c>
      <c r="G126" s="20">
        <v>9799</v>
      </c>
      <c r="H126" s="20">
        <v>917</v>
      </c>
      <c r="I126" s="20">
        <v>9940</v>
      </c>
      <c r="J126" s="20">
        <v>893</v>
      </c>
      <c r="K126" s="20">
        <v>9239</v>
      </c>
      <c r="L126" s="20">
        <v>864</v>
      </c>
      <c r="M126" s="20">
        <v>8315</v>
      </c>
      <c r="N126" s="20">
        <v>865</v>
      </c>
      <c r="O126" s="20">
        <v>8430</v>
      </c>
      <c r="P126" s="20">
        <v>727</v>
      </c>
      <c r="Q126" s="20">
        <v>6956</v>
      </c>
      <c r="R126" s="20">
        <v>843</v>
      </c>
      <c r="S126" s="20">
        <v>8272</v>
      </c>
    </row>
    <row r="127" spans="1:19" x14ac:dyDescent="0.2">
      <c r="A127" s="22" t="s">
        <v>89</v>
      </c>
      <c r="B127" s="7">
        <v>96</v>
      </c>
      <c r="C127" s="7">
        <v>488</v>
      </c>
      <c r="D127" s="7">
        <v>100</v>
      </c>
      <c r="E127" s="7">
        <v>687</v>
      </c>
      <c r="F127" s="7">
        <v>139</v>
      </c>
      <c r="G127" s="7">
        <v>800</v>
      </c>
      <c r="H127" s="7">
        <v>168</v>
      </c>
      <c r="I127" s="7">
        <v>962</v>
      </c>
      <c r="J127" s="7">
        <v>199</v>
      </c>
      <c r="K127" s="7">
        <v>836</v>
      </c>
      <c r="L127" s="7">
        <v>156</v>
      </c>
      <c r="M127" s="7">
        <v>809</v>
      </c>
      <c r="N127" s="7">
        <v>168</v>
      </c>
      <c r="O127" s="7">
        <v>824</v>
      </c>
      <c r="P127" s="7">
        <v>142</v>
      </c>
      <c r="Q127" s="7">
        <v>654</v>
      </c>
      <c r="R127" s="7">
        <v>154</v>
      </c>
      <c r="S127" s="7">
        <v>641</v>
      </c>
    </row>
    <row r="128" spans="1:19" x14ac:dyDescent="0.2">
      <c r="A128" s="22" t="s">
        <v>54</v>
      </c>
      <c r="B128" s="7">
        <v>35</v>
      </c>
      <c r="C128" s="7">
        <v>1695</v>
      </c>
      <c r="D128" s="7">
        <v>31</v>
      </c>
      <c r="E128" s="7">
        <v>1963</v>
      </c>
      <c r="F128" s="7">
        <v>31</v>
      </c>
      <c r="G128" s="7">
        <v>2308</v>
      </c>
      <c r="H128" s="7">
        <v>39</v>
      </c>
      <c r="I128" s="7">
        <v>2293</v>
      </c>
      <c r="J128" s="7">
        <v>24</v>
      </c>
      <c r="K128" s="7">
        <v>1882</v>
      </c>
      <c r="L128" s="7">
        <v>32</v>
      </c>
      <c r="M128" s="7">
        <v>1441</v>
      </c>
      <c r="N128" s="7">
        <v>21</v>
      </c>
      <c r="O128" s="7">
        <v>1501</v>
      </c>
      <c r="P128" s="7">
        <v>21</v>
      </c>
      <c r="Q128" s="7">
        <v>1163</v>
      </c>
      <c r="R128" s="7">
        <v>20</v>
      </c>
      <c r="S128" s="7">
        <v>1148</v>
      </c>
    </row>
    <row r="129" spans="1:19" x14ac:dyDescent="0.2">
      <c r="A129" s="22" t="s">
        <v>90</v>
      </c>
      <c r="B129" s="7">
        <v>96</v>
      </c>
      <c r="C129" s="7">
        <v>338</v>
      </c>
      <c r="D129" s="7">
        <v>113</v>
      </c>
      <c r="E129" s="7">
        <v>431</v>
      </c>
      <c r="F129" s="7">
        <v>116</v>
      </c>
      <c r="G129" s="7">
        <v>486</v>
      </c>
      <c r="H129" s="7">
        <v>129</v>
      </c>
      <c r="I129" s="7">
        <v>494</v>
      </c>
      <c r="J129" s="7">
        <v>144</v>
      </c>
      <c r="K129" s="7">
        <v>531</v>
      </c>
      <c r="L129" s="7">
        <v>151</v>
      </c>
      <c r="M129" s="7">
        <v>496</v>
      </c>
      <c r="N129" s="7">
        <v>155</v>
      </c>
      <c r="O129" s="7">
        <v>558</v>
      </c>
      <c r="P129" s="7">
        <v>123</v>
      </c>
      <c r="Q129" s="7">
        <v>476</v>
      </c>
      <c r="R129" s="7">
        <v>163</v>
      </c>
      <c r="S129" s="7">
        <v>606</v>
      </c>
    </row>
    <row r="130" spans="1:19" x14ac:dyDescent="0.2">
      <c r="A130" s="22" t="s">
        <v>111</v>
      </c>
      <c r="B130" s="7">
        <v>256</v>
      </c>
      <c r="C130" s="7">
        <v>3963</v>
      </c>
      <c r="D130" s="7">
        <v>298</v>
      </c>
      <c r="E130" s="7">
        <v>4742</v>
      </c>
      <c r="F130" s="7">
        <v>371</v>
      </c>
      <c r="G130" s="7">
        <v>5871</v>
      </c>
      <c r="H130" s="7">
        <v>452</v>
      </c>
      <c r="I130" s="7">
        <v>5765</v>
      </c>
      <c r="J130" s="7">
        <v>381</v>
      </c>
      <c r="K130" s="7">
        <v>5494</v>
      </c>
      <c r="L130" s="7">
        <v>355</v>
      </c>
      <c r="M130" s="7">
        <v>5057</v>
      </c>
      <c r="N130" s="7">
        <v>372</v>
      </c>
      <c r="O130" s="7">
        <v>5062</v>
      </c>
      <c r="P130" s="7">
        <v>283</v>
      </c>
      <c r="Q130" s="7">
        <v>4125</v>
      </c>
      <c r="R130" s="7">
        <v>364</v>
      </c>
      <c r="S130" s="7">
        <v>5376</v>
      </c>
    </row>
    <row r="131" spans="1:19" x14ac:dyDescent="0.2">
      <c r="A131" s="23" t="s">
        <v>92</v>
      </c>
      <c r="B131" s="11">
        <v>55</v>
      </c>
      <c r="C131" s="11">
        <v>191</v>
      </c>
      <c r="D131" s="11">
        <v>110</v>
      </c>
      <c r="E131" s="11">
        <v>223</v>
      </c>
      <c r="F131" s="11">
        <v>109</v>
      </c>
      <c r="G131" s="11">
        <v>334</v>
      </c>
      <c r="H131" s="11">
        <v>129</v>
      </c>
      <c r="I131" s="11">
        <v>426</v>
      </c>
      <c r="J131" s="11">
        <v>145</v>
      </c>
      <c r="K131" s="11">
        <v>496</v>
      </c>
      <c r="L131" s="11">
        <v>170</v>
      </c>
      <c r="M131" s="11">
        <v>512</v>
      </c>
      <c r="N131" s="11">
        <v>149</v>
      </c>
      <c r="O131" s="11">
        <v>485</v>
      </c>
      <c r="P131" s="11">
        <v>158</v>
      </c>
      <c r="Q131" s="11">
        <v>538</v>
      </c>
      <c r="R131" s="11">
        <v>142</v>
      </c>
      <c r="S131" s="11">
        <v>501</v>
      </c>
    </row>
    <row r="132" spans="1:19" x14ac:dyDescent="0.2">
      <c r="A132" s="9" t="s">
        <v>21</v>
      </c>
    </row>
    <row r="133" spans="1:19" x14ac:dyDescent="0.2">
      <c r="A133" s="21" t="s">
        <v>63</v>
      </c>
      <c r="B133" s="20">
        <v>7880</v>
      </c>
      <c r="C133" s="20">
        <v>2823</v>
      </c>
      <c r="D133" s="20">
        <v>9469</v>
      </c>
      <c r="E133" s="20">
        <v>3496</v>
      </c>
      <c r="F133" s="20">
        <v>11496</v>
      </c>
      <c r="G133" s="20">
        <v>4422</v>
      </c>
      <c r="H133" s="20">
        <v>12415</v>
      </c>
      <c r="I133" s="20">
        <v>4348</v>
      </c>
      <c r="J133" s="20">
        <v>11764</v>
      </c>
      <c r="K133" s="20">
        <v>3967</v>
      </c>
      <c r="L133" s="20">
        <v>10935</v>
      </c>
      <c r="M133" s="20">
        <v>3470</v>
      </c>
      <c r="N133" s="20">
        <v>11154</v>
      </c>
      <c r="O133" s="20">
        <v>3650</v>
      </c>
      <c r="P133" s="20">
        <v>9075</v>
      </c>
      <c r="Q133" s="20">
        <v>3138</v>
      </c>
      <c r="R133" s="20">
        <v>11306</v>
      </c>
      <c r="S133" s="20">
        <v>3819</v>
      </c>
    </row>
    <row r="134" spans="1:19" x14ac:dyDescent="0.2">
      <c r="A134" s="22" t="s">
        <v>89</v>
      </c>
      <c r="B134" s="7">
        <v>833</v>
      </c>
      <c r="C134" s="7">
        <v>61</v>
      </c>
      <c r="D134" s="7">
        <v>1105</v>
      </c>
      <c r="E134" s="7">
        <v>98</v>
      </c>
      <c r="F134" s="7">
        <v>1355</v>
      </c>
      <c r="G134" s="7">
        <v>113</v>
      </c>
      <c r="H134" s="7">
        <v>1655</v>
      </c>
      <c r="I134" s="7">
        <v>122</v>
      </c>
      <c r="J134" s="7">
        <v>1564</v>
      </c>
      <c r="K134" s="7">
        <v>110</v>
      </c>
      <c r="L134" s="7">
        <v>1417</v>
      </c>
      <c r="M134" s="7">
        <v>122</v>
      </c>
      <c r="N134" s="7">
        <v>1523</v>
      </c>
      <c r="O134" s="7">
        <v>120</v>
      </c>
      <c r="P134" s="7">
        <v>1222</v>
      </c>
      <c r="Q134" s="7">
        <v>95</v>
      </c>
      <c r="R134" s="7">
        <v>1277</v>
      </c>
      <c r="S134" s="7">
        <v>106</v>
      </c>
    </row>
    <row r="135" spans="1:19" x14ac:dyDescent="0.2">
      <c r="A135" s="22" t="s">
        <v>54</v>
      </c>
      <c r="B135" s="7">
        <v>1292</v>
      </c>
      <c r="C135" s="7">
        <v>1192</v>
      </c>
      <c r="D135" s="7">
        <v>1411</v>
      </c>
      <c r="E135" s="7">
        <v>1478</v>
      </c>
      <c r="F135" s="7">
        <v>1539</v>
      </c>
      <c r="G135" s="7">
        <v>1852</v>
      </c>
      <c r="H135" s="7">
        <v>1557</v>
      </c>
      <c r="I135" s="7">
        <v>1929</v>
      </c>
      <c r="J135" s="7">
        <v>1250</v>
      </c>
      <c r="K135" s="7">
        <v>1618</v>
      </c>
      <c r="L135" s="7">
        <v>942</v>
      </c>
      <c r="M135" s="7">
        <v>1266</v>
      </c>
      <c r="N135" s="7">
        <v>908</v>
      </c>
      <c r="O135" s="7">
        <v>1389</v>
      </c>
      <c r="P135" s="7">
        <v>679</v>
      </c>
      <c r="Q135" s="7">
        <v>1114</v>
      </c>
      <c r="R135" s="7">
        <v>776</v>
      </c>
      <c r="S135" s="7">
        <v>1075</v>
      </c>
    </row>
    <row r="136" spans="1:19" x14ac:dyDescent="0.2">
      <c r="A136" s="22" t="s">
        <v>90</v>
      </c>
      <c r="B136" s="7">
        <v>530</v>
      </c>
      <c r="C136" s="7">
        <v>119</v>
      </c>
      <c r="D136" s="7">
        <v>647</v>
      </c>
      <c r="E136" s="7">
        <v>146</v>
      </c>
      <c r="F136" s="7">
        <v>762</v>
      </c>
      <c r="G136" s="7">
        <v>169</v>
      </c>
      <c r="H136" s="7">
        <v>857</v>
      </c>
      <c r="I136" s="7">
        <v>167</v>
      </c>
      <c r="J136" s="7">
        <v>914</v>
      </c>
      <c r="K136" s="7">
        <v>164</v>
      </c>
      <c r="L136" s="7">
        <v>882</v>
      </c>
      <c r="M136" s="7">
        <v>171</v>
      </c>
      <c r="N136" s="7">
        <v>988</v>
      </c>
      <c r="O136" s="7">
        <v>176</v>
      </c>
      <c r="P136" s="7">
        <v>834</v>
      </c>
      <c r="Q136" s="7">
        <v>172</v>
      </c>
      <c r="R136" s="7">
        <v>1118</v>
      </c>
      <c r="S136" s="7">
        <v>208</v>
      </c>
    </row>
    <row r="137" spans="1:19" x14ac:dyDescent="0.2">
      <c r="A137" s="22" t="s">
        <v>111</v>
      </c>
      <c r="B137" s="7">
        <v>4887</v>
      </c>
      <c r="C137" s="7">
        <v>1435</v>
      </c>
      <c r="D137" s="7">
        <v>5850</v>
      </c>
      <c r="E137" s="7">
        <v>1763</v>
      </c>
      <c r="F137" s="7">
        <v>7245</v>
      </c>
      <c r="G137" s="7">
        <v>2258</v>
      </c>
      <c r="H137" s="7">
        <v>7541</v>
      </c>
      <c r="I137" s="7">
        <v>2104</v>
      </c>
      <c r="J137" s="7">
        <v>7160</v>
      </c>
      <c r="K137" s="7">
        <v>2033</v>
      </c>
      <c r="L137" s="7">
        <v>6747</v>
      </c>
      <c r="M137" s="7">
        <v>1872</v>
      </c>
      <c r="N137" s="7">
        <v>6864</v>
      </c>
      <c r="O137" s="7">
        <v>1912</v>
      </c>
      <c r="P137" s="7">
        <v>5415</v>
      </c>
      <c r="Q137" s="7">
        <v>1710</v>
      </c>
      <c r="R137" s="7">
        <v>7253</v>
      </c>
      <c r="S137" s="7">
        <v>2381</v>
      </c>
    </row>
    <row r="138" spans="1:19" x14ac:dyDescent="0.2">
      <c r="A138" s="22" t="s">
        <v>92</v>
      </c>
      <c r="B138" s="7">
        <v>338</v>
      </c>
      <c r="C138" s="7">
        <v>16</v>
      </c>
      <c r="D138" s="7">
        <v>456</v>
      </c>
      <c r="E138" s="7">
        <v>11</v>
      </c>
      <c r="F138" s="7">
        <v>595</v>
      </c>
      <c r="G138" s="7">
        <v>30</v>
      </c>
      <c r="H138" s="7">
        <v>805</v>
      </c>
      <c r="I138" s="7">
        <v>26</v>
      </c>
      <c r="J138" s="7">
        <v>876</v>
      </c>
      <c r="K138" s="7">
        <v>42</v>
      </c>
      <c r="L138" s="7">
        <v>947</v>
      </c>
      <c r="M138" s="7">
        <v>39</v>
      </c>
      <c r="N138" s="7">
        <v>871</v>
      </c>
      <c r="O138" s="7">
        <v>53</v>
      </c>
      <c r="P138" s="7">
        <v>925</v>
      </c>
      <c r="Q138" s="7">
        <v>47</v>
      </c>
      <c r="R138" s="7">
        <v>882</v>
      </c>
      <c r="S138" s="7">
        <v>49</v>
      </c>
    </row>
    <row r="139" spans="1:19" x14ac:dyDescent="0.2">
      <c r="A139" s="21" t="s">
        <v>64</v>
      </c>
      <c r="B139" s="20">
        <v>4287</v>
      </c>
      <c r="C139" s="20">
        <v>6419</v>
      </c>
      <c r="D139" s="20">
        <v>5327</v>
      </c>
      <c r="E139" s="20">
        <v>7640</v>
      </c>
      <c r="F139" s="20">
        <v>6826</v>
      </c>
      <c r="G139" s="20">
        <v>9093</v>
      </c>
      <c r="H139" s="20">
        <v>7816</v>
      </c>
      <c r="I139" s="20">
        <v>8946</v>
      </c>
      <c r="J139" s="20">
        <v>7629</v>
      </c>
      <c r="K139" s="20">
        <v>8107</v>
      </c>
      <c r="L139" s="20">
        <v>7402</v>
      </c>
      <c r="M139" s="20">
        <v>7001</v>
      </c>
      <c r="N139" s="20">
        <v>7621</v>
      </c>
      <c r="O139" s="20">
        <v>7183</v>
      </c>
      <c r="P139" s="20">
        <v>6233</v>
      </c>
      <c r="Q139" s="20">
        <v>5981</v>
      </c>
      <c r="R139" s="20">
        <v>7683</v>
      </c>
      <c r="S139" s="20">
        <v>7437</v>
      </c>
    </row>
    <row r="140" spans="1:19" x14ac:dyDescent="0.2">
      <c r="A140" s="22" t="s">
        <v>89</v>
      </c>
      <c r="B140" s="7">
        <v>645</v>
      </c>
      <c r="C140" s="7">
        <v>249</v>
      </c>
      <c r="D140" s="7">
        <v>849</v>
      </c>
      <c r="E140" s="7">
        <v>355</v>
      </c>
      <c r="F140" s="7">
        <v>1101</v>
      </c>
      <c r="G140" s="7">
        <v>366</v>
      </c>
      <c r="H140" s="7">
        <v>1370</v>
      </c>
      <c r="I140" s="7">
        <v>407</v>
      </c>
      <c r="J140" s="7">
        <v>1328</v>
      </c>
      <c r="K140" s="7">
        <v>348</v>
      </c>
      <c r="L140" s="7">
        <v>1194</v>
      </c>
      <c r="M140" s="7">
        <v>345</v>
      </c>
      <c r="N140" s="7">
        <v>1328</v>
      </c>
      <c r="O140" s="7">
        <v>316</v>
      </c>
      <c r="P140" s="7">
        <v>1062</v>
      </c>
      <c r="Q140" s="7">
        <v>254</v>
      </c>
      <c r="R140" s="7">
        <v>1113</v>
      </c>
      <c r="S140" s="7">
        <v>269</v>
      </c>
    </row>
    <row r="141" spans="1:19" x14ac:dyDescent="0.2">
      <c r="A141" s="22" t="s">
        <v>54</v>
      </c>
      <c r="B141" s="7">
        <v>285</v>
      </c>
      <c r="C141" s="7">
        <v>2199</v>
      </c>
      <c r="D141" s="7">
        <v>330</v>
      </c>
      <c r="E141" s="7">
        <v>2561</v>
      </c>
      <c r="F141" s="7">
        <v>396</v>
      </c>
      <c r="G141" s="7">
        <v>2996</v>
      </c>
      <c r="H141" s="7">
        <v>420</v>
      </c>
      <c r="I141" s="7">
        <v>3066</v>
      </c>
      <c r="J141" s="7">
        <v>331</v>
      </c>
      <c r="K141" s="7">
        <v>2538</v>
      </c>
      <c r="L141" s="7">
        <v>260</v>
      </c>
      <c r="M141" s="7">
        <v>1948</v>
      </c>
      <c r="N141" s="7">
        <v>263</v>
      </c>
      <c r="O141" s="7">
        <v>2034</v>
      </c>
      <c r="P141" s="7">
        <v>206</v>
      </c>
      <c r="Q141" s="7">
        <v>1587</v>
      </c>
      <c r="R141" s="7">
        <v>271</v>
      </c>
      <c r="S141" s="7">
        <v>1579</v>
      </c>
    </row>
    <row r="142" spans="1:19" x14ac:dyDescent="0.2">
      <c r="A142" s="22" t="s">
        <v>90</v>
      </c>
      <c r="B142" s="7">
        <v>349</v>
      </c>
      <c r="C142" s="7">
        <v>302</v>
      </c>
      <c r="D142" s="7">
        <v>429</v>
      </c>
      <c r="E142" s="7">
        <v>366</v>
      </c>
      <c r="F142" s="7">
        <v>527</v>
      </c>
      <c r="G142" s="7">
        <v>405</v>
      </c>
      <c r="H142" s="7">
        <v>622</v>
      </c>
      <c r="I142" s="7">
        <v>402</v>
      </c>
      <c r="J142" s="7">
        <v>641</v>
      </c>
      <c r="K142" s="7">
        <v>439</v>
      </c>
      <c r="L142" s="7">
        <v>668</v>
      </c>
      <c r="M142" s="7">
        <v>385</v>
      </c>
      <c r="N142" s="7">
        <v>748</v>
      </c>
      <c r="O142" s="7">
        <v>417</v>
      </c>
      <c r="P142" s="7">
        <v>640</v>
      </c>
      <c r="Q142" s="7">
        <v>369</v>
      </c>
      <c r="R142" s="7">
        <v>869</v>
      </c>
      <c r="S142" s="7">
        <v>456</v>
      </c>
    </row>
    <row r="143" spans="1:19" x14ac:dyDescent="0.2">
      <c r="A143" s="22" t="s">
        <v>111</v>
      </c>
      <c r="B143" s="7">
        <v>2731</v>
      </c>
      <c r="C143" s="7">
        <v>3591</v>
      </c>
      <c r="D143" s="7">
        <v>3350</v>
      </c>
      <c r="E143" s="7">
        <v>4261</v>
      </c>
      <c r="F143" s="7">
        <v>4295</v>
      </c>
      <c r="G143" s="7">
        <v>5208</v>
      </c>
      <c r="H143" s="7">
        <v>4732</v>
      </c>
      <c r="I143" s="7">
        <v>4913</v>
      </c>
      <c r="J143" s="7">
        <v>4590</v>
      </c>
      <c r="K143" s="7">
        <v>4603</v>
      </c>
      <c r="L143" s="7">
        <v>4469</v>
      </c>
      <c r="M143" s="7">
        <v>4150</v>
      </c>
      <c r="N143" s="7">
        <v>4536</v>
      </c>
      <c r="O143" s="7">
        <v>4240</v>
      </c>
      <c r="P143" s="7">
        <v>3545</v>
      </c>
      <c r="Q143" s="7">
        <v>3581</v>
      </c>
      <c r="R143" s="7">
        <v>4679</v>
      </c>
      <c r="S143" s="7">
        <v>4955</v>
      </c>
    </row>
    <row r="144" spans="1:19" x14ac:dyDescent="0.2">
      <c r="A144" s="22" t="s">
        <v>92</v>
      </c>
      <c r="B144" s="7">
        <v>277</v>
      </c>
      <c r="C144" s="7">
        <v>78</v>
      </c>
      <c r="D144" s="7">
        <v>369</v>
      </c>
      <c r="E144" s="7">
        <v>97</v>
      </c>
      <c r="F144" s="7">
        <v>507</v>
      </c>
      <c r="G144" s="7">
        <v>118</v>
      </c>
      <c r="H144" s="7">
        <v>672</v>
      </c>
      <c r="I144" s="7">
        <v>158</v>
      </c>
      <c r="J144" s="7">
        <v>739</v>
      </c>
      <c r="K144" s="7">
        <v>179</v>
      </c>
      <c r="L144" s="7">
        <v>811</v>
      </c>
      <c r="M144" s="7">
        <v>173</v>
      </c>
      <c r="N144" s="7">
        <v>746</v>
      </c>
      <c r="O144" s="7">
        <v>176</v>
      </c>
      <c r="P144" s="7">
        <v>780</v>
      </c>
      <c r="Q144" s="7">
        <v>190</v>
      </c>
      <c r="R144" s="7">
        <v>751</v>
      </c>
      <c r="S144" s="7">
        <v>178</v>
      </c>
    </row>
    <row r="145" spans="1:19" x14ac:dyDescent="0.2">
      <c r="A145" s="21" t="s">
        <v>65</v>
      </c>
      <c r="B145" s="20">
        <v>462</v>
      </c>
      <c r="C145" s="20">
        <v>10244</v>
      </c>
      <c r="D145" s="20">
        <v>551</v>
      </c>
      <c r="E145" s="20">
        <v>12417</v>
      </c>
      <c r="F145" s="20">
        <v>743</v>
      </c>
      <c r="G145" s="20">
        <v>15175</v>
      </c>
      <c r="H145" s="20">
        <v>761</v>
      </c>
      <c r="I145" s="20">
        <v>16002</v>
      </c>
      <c r="J145" s="20">
        <v>714</v>
      </c>
      <c r="K145" s="20">
        <v>15022</v>
      </c>
      <c r="L145" s="20">
        <v>603</v>
      </c>
      <c r="M145" s="20">
        <v>13796</v>
      </c>
      <c r="N145" s="20">
        <v>618</v>
      </c>
      <c r="O145" s="20">
        <v>14185</v>
      </c>
      <c r="P145" s="20">
        <v>446</v>
      </c>
      <c r="Q145" s="20">
        <v>11769</v>
      </c>
      <c r="R145" s="20">
        <v>655</v>
      </c>
      <c r="S145" s="20">
        <v>14469</v>
      </c>
    </row>
    <row r="146" spans="1:19" x14ac:dyDescent="0.2">
      <c r="A146" s="22" t="s">
        <v>89</v>
      </c>
      <c r="B146" s="7">
        <v>64</v>
      </c>
      <c r="C146" s="7">
        <v>829</v>
      </c>
      <c r="D146" s="7">
        <v>58</v>
      </c>
      <c r="E146" s="7">
        <v>1146</v>
      </c>
      <c r="F146" s="7">
        <v>87</v>
      </c>
      <c r="G146" s="7">
        <v>1380</v>
      </c>
      <c r="H146" s="7">
        <v>84</v>
      </c>
      <c r="I146" s="7">
        <v>1694</v>
      </c>
      <c r="J146" s="7">
        <v>70</v>
      </c>
      <c r="K146" s="7">
        <v>1606</v>
      </c>
      <c r="L146" s="7">
        <v>58</v>
      </c>
      <c r="M146" s="7">
        <v>1478</v>
      </c>
      <c r="N146" s="7">
        <v>76</v>
      </c>
      <c r="O146" s="7">
        <v>1567</v>
      </c>
      <c r="P146" s="7">
        <v>60</v>
      </c>
      <c r="Q146" s="7">
        <v>1255</v>
      </c>
      <c r="R146" s="7">
        <v>47</v>
      </c>
      <c r="S146" s="7">
        <v>1335</v>
      </c>
    </row>
    <row r="147" spans="1:19" x14ac:dyDescent="0.2">
      <c r="A147" s="22" t="s">
        <v>54</v>
      </c>
      <c r="B147" s="7">
        <v>56</v>
      </c>
      <c r="C147" s="7">
        <v>2429</v>
      </c>
      <c r="D147" s="7">
        <v>68</v>
      </c>
      <c r="E147" s="7">
        <v>2824</v>
      </c>
      <c r="F147" s="7">
        <v>90</v>
      </c>
      <c r="G147" s="7">
        <v>3301</v>
      </c>
      <c r="H147" s="7">
        <v>81</v>
      </c>
      <c r="I147" s="7">
        <v>3404</v>
      </c>
      <c r="J147" s="7">
        <v>79</v>
      </c>
      <c r="K147" s="7">
        <v>2788</v>
      </c>
      <c r="L147" s="7">
        <v>51</v>
      </c>
      <c r="M147" s="7">
        <v>2155</v>
      </c>
      <c r="N147" s="7">
        <v>68</v>
      </c>
      <c r="O147" s="7">
        <v>2230</v>
      </c>
      <c r="P147" s="7">
        <v>39</v>
      </c>
      <c r="Q147" s="7">
        <v>1755</v>
      </c>
      <c r="R147" s="7">
        <v>53</v>
      </c>
      <c r="S147" s="7">
        <v>1799</v>
      </c>
    </row>
    <row r="148" spans="1:19" x14ac:dyDescent="0.2">
      <c r="A148" s="22" t="s">
        <v>90</v>
      </c>
      <c r="B148" s="7">
        <v>17</v>
      </c>
      <c r="C148" s="7">
        <v>634</v>
      </c>
      <c r="D148" s="7">
        <v>26</v>
      </c>
      <c r="E148" s="7">
        <v>768</v>
      </c>
      <c r="F148" s="7">
        <v>33</v>
      </c>
      <c r="G148" s="7">
        <v>898</v>
      </c>
      <c r="H148" s="7">
        <v>45</v>
      </c>
      <c r="I148" s="7">
        <v>981</v>
      </c>
      <c r="J148" s="7">
        <v>50</v>
      </c>
      <c r="K148" s="7">
        <v>1032</v>
      </c>
      <c r="L148" s="7">
        <v>32</v>
      </c>
      <c r="M148" s="7">
        <v>1021</v>
      </c>
      <c r="N148" s="7">
        <v>24</v>
      </c>
      <c r="O148" s="7">
        <v>1140</v>
      </c>
      <c r="P148" s="7">
        <v>20</v>
      </c>
      <c r="Q148" s="7">
        <v>989</v>
      </c>
      <c r="R148" s="7">
        <v>44</v>
      </c>
      <c r="S148" s="7">
        <v>1280</v>
      </c>
    </row>
    <row r="149" spans="1:19" x14ac:dyDescent="0.2">
      <c r="A149" s="22" t="s">
        <v>111</v>
      </c>
      <c r="B149" s="7">
        <v>319</v>
      </c>
      <c r="C149" s="7">
        <v>6004</v>
      </c>
      <c r="D149" s="7">
        <v>392</v>
      </c>
      <c r="E149" s="7">
        <v>7219</v>
      </c>
      <c r="F149" s="7">
        <v>524</v>
      </c>
      <c r="G149" s="7">
        <v>8979</v>
      </c>
      <c r="H149" s="7">
        <v>538</v>
      </c>
      <c r="I149" s="7">
        <v>9107</v>
      </c>
      <c r="J149" s="7">
        <v>505</v>
      </c>
      <c r="K149" s="7">
        <v>8688</v>
      </c>
      <c r="L149" s="7">
        <v>452</v>
      </c>
      <c r="M149" s="7">
        <v>8168</v>
      </c>
      <c r="N149" s="7">
        <v>440</v>
      </c>
      <c r="O149" s="7">
        <v>8336</v>
      </c>
      <c r="P149" s="7">
        <v>319</v>
      </c>
      <c r="Q149" s="7">
        <v>6807</v>
      </c>
      <c r="R149" s="7">
        <v>498</v>
      </c>
      <c r="S149" s="7">
        <v>9138</v>
      </c>
    </row>
    <row r="150" spans="1:19" x14ac:dyDescent="0.2">
      <c r="A150" s="22" t="s">
        <v>92</v>
      </c>
      <c r="B150" s="7">
        <v>6</v>
      </c>
      <c r="C150" s="7">
        <v>348</v>
      </c>
      <c r="D150" s="7">
        <v>7</v>
      </c>
      <c r="E150" s="7">
        <v>460</v>
      </c>
      <c r="F150" s="7">
        <v>9</v>
      </c>
      <c r="G150" s="7">
        <v>617</v>
      </c>
      <c r="H150" s="7">
        <v>13</v>
      </c>
      <c r="I150" s="7">
        <v>816</v>
      </c>
      <c r="J150" s="7">
        <v>10</v>
      </c>
      <c r="K150" s="7">
        <v>908</v>
      </c>
      <c r="L150" s="7">
        <v>10</v>
      </c>
      <c r="M150" s="7">
        <v>974</v>
      </c>
      <c r="N150" s="7">
        <v>10</v>
      </c>
      <c r="O150" s="7">
        <v>912</v>
      </c>
      <c r="P150" s="7">
        <v>8</v>
      </c>
      <c r="Q150" s="7">
        <v>963</v>
      </c>
      <c r="R150" s="7">
        <v>13</v>
      </c>
      <c r="S150" s="7">
        <v>917</v>
      </c>
    </row>
    <row r="151" spans="1:19" x14ac:dyDescent="0.2">
      <c r="A151" s="21" t="s">
        <v>66</v>
      </c>
      <c r="B151" s="20">
        <v>2033</v>
      </c>
      <c r="C151" s="20">
        <v>8672</v>
      </c>
      <c r="D151" s="20">
        <v>2426</v>
      </c>
      <c r="E151" s="20">
        <v>10542</v>
      </c>
      <c r="F151" s="20">
        <v>2769</v>
      </c>
      <c r="G151" s="20">
        <v>13149</v>
      </c>
      <c r="H151" s="20">
        <v>2852</v>
      </c>
      <c r="I151" s="20">
        <v>13909</v>
      </c>
      <c r="J151" s="20">
        <v>2686</v>
      </c>
      <c r="K151" s="20">
        <v>13052</v>
      </c>
      <c r="L151" s="20">
        <v>2643</v>
      </c>
      <c r="M151" s="20">
        <v>11760</v>
      </c>
      <c r="N151" s="20">
        <v>2718</v>
      </c>
      <c r="O151" s="20">
        <v>12086</v>
      </c>
      <c r="P151" s="20">
        <v>2293</v>
      </c>
      <c r="Q151" s="20">
        <v>9922</v>
      </c>
      <c r="R151" s="20">
        <v>2774</v>
      </c>
      <c r="S151" s="20">
        <v>12346</v>
      </c>
    </row>
    <row r="152" spans="1:19" x14ac:dyDescent="0.2">
      <c r="A152" s="22" t="s">
        <v>89</v>
      </c>
      <c r="B152" s="7">
        <v>211</v>
      </c>
      <c r="C152" s="7">
        <v>683</v>
      </c>
      <c r="D152" s="7">
        <v>271</v>
      </c>
      <c r="E152" s="7">
        <v>934</v>
      </c>
      <c r="F152" s="7">
        <v>355</v>
      </c>
      <c r="G152" s="7">
        <v>1112</v>
      </c>
      <c r="H152" s="7">
        <v>433</v>
      </c>
      <c r="I152" s="7">
        <v>1345</v>
      </c>
      <c r="J152" s="7">
        <v>353</v>
      </c>
      <c r="K152" s="7">
        <v>1323</v>
      </c>
      <c r="L152" s="7">
        <v>323</v>
      </c>
      <c r="M152" s="7">
        <v>1215</v>
      </c>
      <c r="N152" s="7">
        <v>392</v>
      </c>
      <c r="O152" s="7">
        <v>1252</v>
      </c>
      <c r="P152" s="7">
        <v>311</v>
      </c>
      <c r="Q152" s="7">
        <v>1007</v>
      </c>
      <c r="R152" s="7">
        <v>337</v>
      </c>
      <c r="S152" s="7">
        <v>1045</v>
      </c>
    </row>
    <row r="153" spans="1:19" x14ac:dyDescent="0.2">
      <c r="A153" s="22" t="s">
        <v>54</v>
      </c>
      <c r="B153" s="7">
        <v>242</v>
      </c>
      <c r="C153" s="7">
        <v>2243</v>
      </c>
      <c r="D153" s="7">
        <v>250</v>
      </c>
      <c r="E153" s="7">
        <v>2640</v>
      </c>
      <c r="F153" s="7">
        <v>232</v>
      </c>
      <c r="G153" s="7">
        <v>3159</v>
      </c>
      <c r="H153" s="7">
        <v>209</v>
      </c>
      <c r="I153" s="7">
        <v>3278</v>
      </c>
      <c r="J153" s="7">
        <v>174</v>
      </c>
      <c r="K153" s="7">
        <v>2695</v>
      </c>
      <c r="L153" s="7">
        <v>135</v>
      </c>
      <c r="M153" s="7">
        <v>2073</v>
      </c>
      <c r="N153" s="7">
        <v>150</v>
      </c>
      <c r="O153" s="7">
        <v>2148</v>
      </c>
      <c r="P153" s="7">
        <v>108</v>
      </c>
      <c r="Q153" s="7">
        <v>1685</v>
      </c>
      <c r="R153" s="7">
        <v>123</v>
      </c>
      <c r="S153" s="7">
        <v>1725</v>
      </c>
    </row>
    <row r="154" spans="1:19" x14ac:dyDescent="0.2">
      <c r="A154" s="22" t="s">
        <v>90</v>
      </c>
      <c r="B154" s="7">
        <v>141</v>
      </c>
      <c r="C154" s="7">
        <v>510</v>
      </c>
      <c r="D154" s="7">
        <v>188</v>
      </c>
      <c r="E154" s="7">
        <v>605</v>
      </c>
      <c r="F154" s="7">
        <v>202</v>
      </c>
      <c r="G154" s="7">
        <v>730</v>
      </c>
      <c r="H154" s="7">
        <v>231</v>
      </c>
      <c r="I154" s="7">
        <v>793</v>
      </c>
      <c r="J154" s="7">
        <v>252</v>
      </c>
      <c r="K154" s="7">
        <v>830</v>
      </c>
      <c r="L154" s="7">
        <v>251</v>
      </c>
      <c r="M154" s="7">
        <v>803</v>
      </c>
      <c r="N154" s="7">
        <v>301</v>
      </c>
      <c r="O154" s="7">
        <v>864</v>
      </c>
      <c r="P154" s="7">
        <v>262</v>
      </c>
      <c r="Q154" s="7">
        <v>746</v>
      </c>
      <c r="R154" s="7">
        <v>361</v>
      </c>
      <c r="S154" s="7">
        <v>962</v>
      </c>
    </row>
    <row r="155" spans="1:19" x14ac:dyDescent="0.2">
      <c r="A155" s="22" t="s">
        <v>111</v>
      </c>
      <c r="B155" s="7">
        <v>1320</v>
      </c>
      <c r="C155" s="7">
        <v>5001</v>
      </c>
      <c r="D155" s="7">
        <v>1544</v>
      </c>
      <c r="E155" s="7">
        <v>6067</v>
      </c>
      <c r="F155" s="7">
        <v>1759</v>
      </c>
      <c r="G155" s="7">
        <v>7744</v>
      </c>
      <c r="H155" s="7">
        <v>1703</v>
      </c>
      <c r="I155" s="7">
        <v>7940</v>
      </c>
      <c r="J155" s="7">
        <v>1615</v>
      </c>
      <c r="K155" s="7">
        <v>7578</v>
      </c>
      <c r="L155" s="7">
        <v>1593</v>
      </c>
      <c r="M155" s="7">
        <v>7025</v>
      </c>
      <c r="N155" s="7">
        <v>1602</v>
      </c>
      <c r="O155" s="7">
        <v>7174</v>
      </c>
      <c r="P155" s="7">
        <v>1275</v>
      </c>
      <c r="Q155" s="7">
        <v>5850</v>
      </c>
      <c r="R155" s="7">
        <v>1658</v>
      </c>
      <c r="S155" s="7">
        <v>7976</v>
      </c>
    </row>
    <row r="156" spans="1:19" x14ac:dyDescent="0.2">
      <c r="A156" s="22" t="s">
        <v>92</v>
      </c>
      <c r="B156" s="7">
        <v>119</v>
      </c>
      <c r="C156" s="7">
        <v>235</v>
      </c>
      <c r="D156" s="7">
        <v>173</v>
      </c>
      <c r="E156" s="7">
        <v>296</v>
      </c>
      <c r="F156" s="7">
        <v>221</v>
      </c>
      <c r="G156" s="7">
        <v>404</v>
      </c>
      <c r="H156" s="7">
        <v>276</v>
      </c>
      <c r="I156" s="7">
        <v>553</v>
      </c>
      <c r="J156" s="7">
        <v>292</v>
      </c>
      <c r="K156" s="7">
        <v>626</v>
      </c>
      <c r="L156" s="7">
        <v>341</v>
      </c>
      <c r="M156" s="7">
        <v>644</v>
      </c>
      <c r="N156" s="7">
        <v>273</v>
      </c>
      <c r="O156" s="7">
        <v>648</v>
      </c>
      <c r="P156" s="7">
        <v>337</v>
      </c>
      <c r="Q156" s="7">
        <v>634</v>
      </c>
      <c r="R156" s="7">
        <v>295</v>
      </c>
      <c r="S156" s="7">
        <v>638</v>
      </c>
    </row>
    <row r="157" spans="1:19" x14ac:dyDescent="0.2">
      <c r="A157" s="21" t="s">
        <v>67</v>
      </c>
      <c r="B157" s="20">
        <v>786</v>
      </c>
      <c r="C157" s="20">
        <v>9920</v>
      </c>
      <c r="D157" s="20">
        <v>913</v>
      </c>
      <c r="E157" s="20">
        <v>12054</v>
      </c>
      <c r="F157" s="20">
        <v>1091</v>
      </c>
      <c r="G157" s="20">
        <v>14826</v>
      </c>
      <c r="H157" s="20">
        <v>1312</v>
      </c>
      <c r="I157" s="20">
        <v>15449</v>
      </c>
      <c r="J157" s="20">
        <v>1289</v>
      </c>
      <c r="K157" s="20">
        <v>14451</v>
      </c>
      <c r="L157" s="20">
        <v>1252</v>
      </c>
      <c r="M157" s="20">
        <v>13151</v>
      </c>
      <c r="N157" s="20">
        <v>1284</v>
      </c>
      <c r="O157" s="20">
        <v>13519</v>
      </c>
      <c r="P157" s="20">
        <v>1118</v>
      </c>
      <c r="Q157" s="20">
        <v>11104</v>
      </c>
      <c r="R157" s="20">
        <v>1288</v>
      </c>
      <c r="S157" s="20">
        <v>13832</v>
      </c>
    </row>
    <row r="158" spans="1:19" x14ac:dyDescent="0.2">
      <c r="A158" s="22" t="s">
        <v>89</v>
      </c>
      <c r="B158" s="7">
        <v>139</v>
      </c>
      <c r="C158" s="7">
        <v>755</v>
      </c>
      <c r="D158" s="7">
        <v>144</v>
      </c>
      <c r="E158" s="7">
        <v>1059</v>
      </c>
      <c r="F158" s="7">
        <v>199</v>
      </c>
      <c r="G158" s="7">
        <v>1266</v>
      </c>
      <c r="H158" s="7">
        <v>254</v>
      </c>
      <c r="I158" s="7">
        <v>1524</v>
      </c>
      <c r="J158" s="7">
        <v>268</v>
      </c>
      <c r="K158" s="7">
        <v>1408</v>
      </c>
      <c r="L158" s="7">
        <v>243</v>
      </c>
      <c r="M158" s="7">
        <v>1295</v>
      </c>
      <c r="N158" s="7">
        <v>256</v>
      </c>
      <c r="O158" s="7">
        <v>1388</v>
      </c>
      <c r="P158" s="7">
        <v>217</v>
      </c>
      <c r="Q158" s="7">
        <v>1100</v>
      </c>
      <c r="R158" s="7">
        <v>245</v>
      </c>
      <c r="S158" s="7">
        <v>1138</v>
      </c>
    </row>
    <row r="159" spans="1:19" x14ac:dyDescent="0.2">
      <c r="A159" s="22" t="s">
        <v>54</v>
      </c>
      <c r="B159" s="7">
        <v>50</v>
      </c>
      <c r="C159" s="7">
        <v>2436</v>
      </c>
      <c r="D159" s="7">
        <v>43</v>
      </c>
      <c r="E159" s="7">
        <v>2847</v>
      </c>
      <c r="F159" s="7">
        <v>38</v>
      </c>
      <c r="G159" s="7">
        <v>3353</v>
      </c>
      <c r="H159" s="7">
        <v>54</v>
      </c>
      <c r="I159" s="7">
        <v>3433</v>
      </c>
      <c r="J159" s="7">
        <v>38</v>
      </c>
      <c r="K159" s="7">
        <v>2832</v>
      </c>
      <c r="L159" s="7">
        <v>38</v>
      </c>
      <c r="M159" s="7">
        <v>2169</v>
      </c>
      <c r="N159" s="7">
        <v>31</v>
      </c>
      <c r="O159" s="7">
        <v>2266</v>
      </c>
      <c r="P159" s="7">
        <v>31</v>
      </c>
      <c r="Q159" s="7">
        <v>1763</v>
      </c>
      <c r="R159" s="7">
        <v>32</v>
      </c>
      <c r="S159" s="7">
        <v>1818</v>
      </c>
    </row>
    <row r="160" spans="1:19" x14ac:dyDescent="0.2">
      <c r="A160" s="22" t="s">
        <v>90</v>
      </c>
      <c r="B160" s="7">
        <v>129</v>
      </c>
      <c r="C160" s="7">
        <v>522</v>
      </c>
      <c r="D160" s="7">
        <v>153</v>
      </c>
      <c r="E160" s="7">
        <v>639</v>
      </c>
      <c r="F160" s="7">
        <v>161</v>
      </c>
      <c r="G160" s="7">
        <v>773</v>
      </c>
      <c r="H160" s="7">
        <v>192</v>
      </c>
      <c r="I160" s="7">
        <v>831</v>
      </c>
      <c r="J160" s="7">
        <v>195</v>
      </c>
      <c r="K160" s="7">
        <v>885</v>
      </c>
      <c r="L160" s="7">
        <v>228</v>
      </c>
      <c r="M160" s="7">
        <v>826</v>
      </c>
      <c r="N160" s="7">
        <v>236</v>
      </c>
      <c r="O160" s="7">
        <v>929</v>
      </c>
      <c r="P160" s="7">
        <v>202</v>
      </c>
      <c r="Q160" s="7">
        <v>808</v>
      </c>
      <c r="R160" s="7">
        <v>261</v>
      </c>
      <c r="S160" s="7">
        <v>1062</v>
      </c>
    </row>
    <row r="161" spans="1:19" x14ac:dyDescent="0.2">
      <c r="A161" s="22" t="s">
        <v>111</v>
      </c>
      <c r="B161" s="7">
        <v>386</v>
      </c>
      <c r="C161" s="7">
        <v>5936</v>
      </c>
      <c r="D161" s="7">
        <v>429</v>
      </c>
      <c r="E161" s="7">
        <v>7183</v>
      </c>
      <c r="F161" s="7">
        <v>545</v>
      </c>
      <c r="G161" s="7">
        <v>8958</v>
      </c>
      <c r="H161" s="7">
        <v>628</v>
      </c>
      <c r="I161" s="7">
        <v>9016</v>
      </c>
      <c r="J161" s="7">
        <v>583</v>
      </c>
      <c r="K161" s="7">
        <v>8610</v>
      </c>
      <c r="L161" s="7">
        <v>508</v>
      </c>
      <c r="M161" s="7">
        <v>8113</v>
      </c>
      <c r="N161" s="7">
        <v>550</v>
      </c>
      <c r="O161" s="7">
        <v>8226</v>
      </c>
      <c r="P161" s="7">
        <v>441</v>
      </c>
      <c r="Q161" s="7">
        <v>6687</v>
      </c>
      <c r="R161" s="7">
        <v>561</v>
      </c>
      <c r="S161" s="7">
        <v>9072</v>
      </c>
    </row>
    <row r="162" spans="1:19" x14ac:dyDescent="0.2">
      <c r="A162" s="23" t="s">
        <v>92</v>
      </c>
      <c r="B162" s="11">
        <v>82</v>
      </c>
      <c r="C162" s="11">
        <v>271</v>
      </c>
      <c r="D162" s="11">
        <v>144</v>
      </c>
      <c r="E162" s="11">
        <v>326</v>
      </c>
      <c r="F162" s="11">
        <v>148</v>
      </c>
      <c r="G162" s="11">
        <v>476</v>
      </c>
      <c r="H162" s="11">
        <v>184</v>
      </c>
      <c r="I162" s="11">
        <v>645</v>
      </c>
      <c r="J162" s="11">
        <v>205</v>
      </c>
      <c r="K162" s="11">
        <v>716</v>
      </c>
      <c r="L162" s="11">
        <v>235</v>
      </c>
      <c r="M162" s="11">
        <v>748</v>
      </c>
      <c r="N162" s="11">
        <v>211</v>
      </c>
      <c r="O162" s="11">
        <v>710</v>
      </c>
      <c r="P162" s="11">
        <v>227</v>
      </c>
      <c r="Q162" s="11">
        <v>746</v>
      </c>
      <c r="R162" s="11">
        <v>189</v>
      </c>
      <c r="S162" s="11">
        <v>742</v>
      </c>
    </row>
    <row r="164" spans="1:19" x14ac:dyDescent="0.2">
      <c r="A164" s="13" t="s">
        <v>22</v>
      </c>
    </row>
    <row r="165" spans="1:19" x14ac:dyDescent="0.2">
      <c r="A165" s="13" t="s">
        <v>112</v>
      </c>
    </row>
    <row r="166" spans="1:19" x14ac:dyDescent="0.2">
      <c r="A166" s="13" t="s">
        <v>56</v>
      </c>
    </row>
    <row r="167" spans="1:19" x14ac:dyDescent="0.2">
      <c r="A167" s="13" t="s">
        <v>34</v>
      </c>
    </row>
    <row r="168" spans="1:19" x14ac:dyDescent="0.2">
      <c r="A168" s="13"/>
    </row>
    <row r="169" spans="1:19" x14ac:dyDescent="0.2">
      <c r="A169" s="13" t="s">
        <v>143</v>
      </c>
    </row>
    <row r="170" spans="1:19" x14ac:dyDescent="0.2">
      <c r="A170" s="13" t="s">
        <v>278</v>
      </c>
    </row>
  </sheetData>
  <mergeCells count="10">
    <mergeCell ref="L5:M5"/>
    <mergeCell ref="N5:O5"/>
    <mergeCell ref="P5:Q5"/>
    <mergeCell ref="R5:S5"/>
    <mergeCell ref="B7:S7"/>
    <mergeCell ref="B5:C5"/>
    <mergeCell ref="D5:E5"/>
    <mergeCell ref="F5:G5"/>
    <mergeCell ref="H5:I5"/>
    <mergeCell ref="J5:K5"/>
  </mergeCells>
  <conditionalFormatting sqref="B9:S38">
    <cfRule type="expression" dxfId="9" priority="5">
      <formula>B9=2</formula>
    </cfRule>
  </conditionalFormatting>
  <conditionalFormatting sqref="B40:S69">
    <cfRule type="expression" dxfId="8" priority="4">
      <formula>B40=2</formula>
    </cfRule>
  </conditionalFormatting>
  <conditionalFormatting sqref="B71:S100">
    <cfRule type="expression" dxfId="7" priority="3">
      <formula>B71=2</formula>
    </cfRule>
  </conditionalFormatting>
  <conditionalFormatting sqref="B102:S131">
    <cfRule type="expression" dxfId="6" priority="2">
      <formula>B102=2</formula>
    </cfRule>
  </conditionalFormatting>
  <conditionalFormatting sqref="B133:S162">
    <cfRule type="expression" dxfId="5" priority="1">
      <formula>B133=2</formula>
    </cfRule>
  </conditionalFormatting>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S169"/>
  <sheetViews>
    <sheetView showGridLines="0" workbookViewId="0">
      <pane xSplit="1" ySplit="7" topLeftCell="B149"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9" width="10.7109375" customWidth="1"/>
  </cols>
  <sheetData>
    <row r="1" spans="1:19" x14ac:dyDescent="0.2">
      <c r="A1" s="4" t="str">
        <f>HYPERLINK("#'Contents'!A31", "Link to contents")</f>
        <v>Link to contents</v>
      </c>
    </row>
    <row r="3" spans="1:19" ht="15" x14ac:dyDescent="0.25">
      <c r="A3" s="2" t="s">
        <v>114</v>
      </c>
    </row>
    <row r="5" spans="1:19" x14ac:dyDescent="0.2">
      <c r="B5" s="93" t="s">
        <v>4</v>
      </c>
      <c r="C5" s="93" t="s">
        <v>4</v>
      </c>
      <c r="D5" s="93" t="s">
        <v>5</v>
      </c>
      <c r="E5" s="93" t="s">
        <v>5</v>
      </c>
      <c r="F5" s="93" t="s">
        <v>6</v>
      </c>
      <c r="G5" s="93" t="s">
        <v>6</v>
      </c>
      <c r="H5" s="93" t="s">
        <v>7</v>
      </c>
      <c r="I5" s="93" t="s">
        <v>7</v>
      </c>
      <c r="J5" s="93" t="s">
        <v>8</v>
      </c>
      <c r="K5" s="93" t="s">
        <v>8</v>
      </c>
      <c r="L5" s="93" t="s">
        <v>9</v>
      </c>
      <c r="M5" s="93" t="s">
        <v>9</v>
      </c>
      <c r="N5" s="93" t="s">
        <v>10</v>
      </c>
      <c r="O5" s="93" t="s">
        <v>10</v>
      </c>
      <c r="P5" s="93" t="s">
        <v>11</v>
      </c>
      <c r="Q5" s="93" t="s">
        <v>11</v>
      </c>
      <c r="R5" s="93" t="s">
        <v>12</v>
      </c>
      <c r="S5" s="93" t="s">
        <v>12</v>
      </c>
    </row>
    <row r="6" spans="1:19" x14ac:dyDescent="0.2">
      <c r="B6" s="5" t="s">
        <v>61</v>
      </c>
      <c r="C6" s="5" t="s">
        <v>62</v>
      </c>
      <c r="D6" s="5" t="s">
        <v>61</v>
      </c>
      <c r="E6" s="5" t="s">
        <v>62</v>
      </c>
      <c r="F6" s="5" t="s">
        <v>61</v>
      </c>
      <c r="G6" s="5" t="s">
        <v>62</v>
      </c>
      <c r="H6" s="5" t="s">
        <v>61</v>
      </c>
      <c r="I6" s="5" t="s">
        <v>62</v>
      </c>
      <c r="J6" s="5" t="s">
        <v>61</v>
      </c>
      <c r="K6" s="5" t="s">
        <v>62</v>
      </c>
      <c r="L6" s="5" t="s">
        <v>61</v>
      </c>
      <c r="M6" s="5" t="s">
        <v>62</v>
      </c>
      <c r="N6" s="5" t="s">
        <v>61</v>
      </c>
      <c r="O6" s="5" t="s">
        <v>62</v>
      </c>
      <c r="P6" s="5" t="s">
        <v>61</v>
      </c>
      <c r="Q6" s="5" t="s">
        <v>62</v>
      </c>
      <c r="R6" s="5" t="s">
        <v>61</v>
      </c>
      <c r="S6" s="5" t="s">
        <v>62</v>
      </c>
    </row>
    <row r="7" spans="1:19" x14ac:dyDescent="0.2">
      <c r="A7" s="6"/>
      <c r="B7" s="91" t="s">
        <v>71</v>
      </c>
      <c r="C7" s="92"/>
      <c r="D7" s="92"/>
      <c r="E7" s="92"/>
      <c r="F7" s="92"/>
      <c r="G7" s="92"/>
      <c r="H7" s="92"/>
      <c r="I7" s="92"/>
      <c r="J7" s="92"/>
      <c r="K7" s="92"/>
      <c r="L7" s="92"/>
      <c r="M7" s="92"/>
      <c r="N7" s="92"/>
      <c r="O7" s="92"/>
      <c r="P7" s="92"/>
      <c r="Q7" s="92"/>
      <c r="R7" s="92"/>
      <c r="S7" s="92"/>
    </row>
    <row r="8" spans="1:19" x14ac:dyDescent="0.2">
      <c r="A8" s="9" t="s">
        <v>14</v>
      </c>
    </row>
    <row r="9" spans="1:19" x14ac:dyDescent="0.2">
      <c r="A9" s="21" t="s">
        <v>63</v>
      </c>
      <c r="B9" s="25">
        <v>86.705202312138695</v>
      </c>
      <c r="C9" s="25">
        <v>13.294797687861299</v>
      </c>
      <c r="D9" s="25">
        <v>84.070796460176993</v>
      </c>
      <c r="E9" s="25">
        <v>15.929203539823</v>
      </c>
      <c r="F9" s="25">
        <v>85.470085470085493</v>
      </c>
      <c r="G9" s="25">
        <v>14.5299145299145</v>
      </c>
      <c r="H9" s="25">
        <v>82.371794871794904</v>
      </c>
      <c r="I9" s="25">
        <v>17.628205128205099</v>
      </c>
      <c r="J9" s="25">
        <v>87.0466321243523</v>
      </c>
      <c r="K9" s="25">
        <v>12.9533678756477</v>
      </c>
      <c r="L9" s="25">
        <v>86.4013266998342</v>
      </c>
      <c r="M9" s="25">
        <v>13.5986733001658</v>
      </c>
      <c r="N9" s="25">
        <v>85.78125</v>
      </c>
      <c r="O9" s="25">
        <v>14.21875</v>
      </c>
      <c r="P9" s="25">
        <v>84.302325581395394</v>
      </c>
      <c r="Q9" s="25">
        <v>15.6976744186047</v>
      </c>
      <c r="R9" s="25">
        <v>81.965006729475107</v>
      </c>
      <c r="S9" s="25">
        <v>18.0349932705249</v>
      </c>
    </row>
    <row r="10" spans="1:19" x14ac:dyDescent="0.2">
      <c r="A10" s="22" t="s">
        <v>89</v>
      </c>
      <c r="B10" s="17">
        <v>100</v>
      </c>
      <c r="C10" s="17">
        <v>0</v>
      </c>
      <c r="D10" s="17">
        <v>95</v>
      </c>
      <c r="E10" s="17">
        <v>5</v>
      </c>
      <c r="F10" s="17">
        <v>96.875</v>
      </c>
      <c r="G10" s="17">
        <v>3.125</v>
      </c>
      <c r="H10" s="17">
        <v>93.902439024390205</v>
      </c>
      <c r="I10" s="17">
        <v>6.0975609756097597</v>
      </c>
      <c r="J10" s="17">
        <v>97.101449275362299</v>
      </c>
      <c r="K10" s="17">
        <v>2.8985507246376798</v>
      </c>
      <c r="L10" s="17">
        <v>96.969696969696997</v>
      </c>
      <c r="M10" s="17">
        <v>3.0303030303030298</v>
      </c>
      <c r="N10" s="17">
        <v>94.202898550724598</v>
      </c>
      <c r="O10" s="17">
        <v>5.7971014492753596</v>
      </c>
      <c r="P10" s="17">
        <v>93.3333333333333</v>
      </c>
      <c r="Q10" s="17">
        <v>6.6666666666666696</v>
      </c>
      <c r="R10" s="17">
        <v>96.875</v>
      </c>
      <c r="S10" s="17">
        <v>3.125</v>
      </c>
    </row>
    <row r="11" spans="1:19" x14ac:dyDescent="0.2">
      <c r="A11" s="22" t="s">
        <v>54</v>
      </c>
      <c r="B11" s="17">
        <v>69.230769230769198</v>
      </c>
      <c r="C11" s="17">
        <v>30.769230769230798</v>
      </c>
      <c r="D11" s="17">
        <v>65.079365079365104</v>
      </c>
      <c r="E11" s="17">
        <v>34.920634920634903</v>
      </c>
      <c r="F11" s="17">
        <v>58.227848101265799</v>
      </c>
      <c r="G11" s="17">
        <v>41.772151898734201</v>
      </c>
      <c r="H11" s="17">
        <v>64.788732394366207</v>
      </c>
      <c r="I11" s="17">
        <v>35.2112676056338</v>
      </c>
      <c r="J11" s="17">
        <v>66.1016949152542</v>
      </c>
      <c r="K11" s="17">
        <v>33.8983050847458</v>
      </c>
      <c r="L11" s="17">
        <v>61.194029850746297</v>
      </c>
      <c r="M11" s="17">
        <v>38.805970149253703</v>
      </c>
      <c r="N11" s="17">
        <v>64.814814814814795</v>
      </c>
      <c r="O11" s="17">
        <v>35.185185185185198</v>
      </c>
      <c r="P11" s="17">
        <v>52.380952380952401</v>
      </c>
      <c r="Q11" s="17">
        <v>47.619047619047599</v>
      </c>
      <c r="R11" s="17">
        <v>63.157894736842103</v>
      </c>
      <c r="S11" s="17">
        <v>36.842105263157897</v>
      </c>
    </row>
    <row r="12" spans="1:19" x14ac:dyDescent="0.2">
      <c r="A12" s="22" t="s">
        <v>90</v>
      </c>
      <c r="B12" s="17">
        <v>83.3333333333333</v>
      </c>
      <c r="C12" s="17">
        <v>16.6666666666667</v>
      </c>
      <c r="D12" s="17">
        <v>86.6666666666667</v>
      </c>
      <c r="E12" s="17">
        <v>13.3333333333333</v>
      </c>
      <c r="F12" s="17">
        <v>93.939393939393895</v>
      </c>
      <c r="G12" s="17">
        <v>6.0606060606060597</v>
      </c>
      <c r="H12" s="17">
        <v>84.210526315789494</v>
      </c>
      <c r="I12" s="17">
        <v>15.789473684210501</v>
      </c>
      <c r="J12" s="17">
        <v>94.285714285714306</v>
      </c>
      <c r="K12" s="17">
        <v>5.71428571428571</v>
      </c>
      <c r="L12" s="17">
        <v>95.652173913043498</v>
      </c>
      <c r="M12" s="17">
        <v>4.3478260869565197</v>
      </c>
      <c r="N12" s="17">
        <v>90.476190476190496</v>
      </c>
      <c r="O12" s="17">
        <v>9.5238095238095202</v>
      </c>
      <c r="P12" s="17">
        <v>83.3333333333333</v>
      </c>
      <c r="Q12" s="17">
        <v>16.6666666666667</v>
      </c>
      <c r="R12" s="17">
        <v>81.818181818181799</v>
      </c>
      <c r="S12" s="17">
        <v>18.181818181818201</v>
      </c>
    </row>
    <row r="13" spans="1:19" x14ac:dyDescent="0.2">
      <c r="A13" s="22" t="s">
        <v>111</v>
      </c>
      <c r="B13" s="17">
        <v>88.185654008438803</v>
      </c>
      <c r="C13" s="17">
        <v>11.814345991561201</v>
      </c>
      <c r="D13" s="17">
        <v>85.573770491803302</v>
      </c>
      <c r="E13" s="17">
        <v>14.4262295081967</v>
      </c>
      <c r="F13" s="17">
        <v>87.755102040816297</v>
      </c>
      <c r="G13" s="17">
        <v>12.244897959183699</v>
      </c>
      <c r="H13" s="17">
        <v>82.044887780548606</v>
      </c>
      <c r="I13" s="17">
        <v>17.955112219451401</v>
      </c>
      <c r="J13" s="17">
        <v>87.344913151364807</v>
      </c>
      <c r="K13" s="17">
        <v>12.6550868486352</v>
      </c>
      <c r="L13" s="17">
        <v>86.901763224181394</v>
      </c>
      <c r="M13" s="17">
        <v>13.0982367758186</v>
      </c>
      <c r="N13" s="17">
        <v>86.252771618625303</v>
      </c>
      <c r="O13" s="17">
        <v>13.7472283813747</v>
      </c>
      <c r="P13" s="17">
        <v>86.039886039885999</v>
      </c>
      <c r="Q13" s="17">
        <v>13.960113960114001</v>
      </c>
      <c r="R13" s="17">
        <v>81.732580037664803</v>
      </c>
      <c r="S13" s="17">
        <v>18.2674199623352</v>
      </c>
    </row>
    <row r="14" spans="1:19" x14ac:dyDescent="0.2">
      <c r="A14" s="22" t="s">
        <v>92</v>
      </c>
      <c r="B14" s="17">
        <v>100</v>
      </c>
      <c r="C14" s="17">
        <v>0</v>
      </c>
      <c r="D14" s="17">
        <v>100</v>
      </c>
      <c r="E14" s="17">
        <v>0</v>
      </c>
      <c r="F14" s="17">
        <v>100</v>
      </c>
      <c r="G14" s="17">
        <v>0</v>
      </c>
      <c r="H14" s="17">
        <v>93.75</v>
      </c>
      <c r="I14" s="17">
        <v>6.25</v>
      </c>
      <c r="J14" s="17">
        <v>100</v>
      </c>
      <c r="K14" s="17">
        <v>0</v>
      </c>
      <c r="L14" s="17">
        <v>100</v>
      </c>
      <c r="M14" s="17">
        <v>0</v>
      </c>
      <c r="N14" s="17">
        <v>91.6666666666667</v>
      </c>
      <c r="O14" s="17">
        <v>8.3333333333333304</v>
      </c>
      <c r="P14" s="17">
        <v>92.592592592592595</v>
      </c>
      <c r="Q14" s="17">
        <v>7.4074074074074101</v>
      </c>
      <c r="R14" s="17">
        <v>92</v>
      </c>
      <c r="S14" s="17">
        <v>8</v>
      </c>
    </row>
    <row r="15" spans="1:19" x14ac:dyDescent="0.2">
      <c r="A15" s="21" t="s">
        <v>64</v>
      </c>
      <c r="B15" s="25">
        <v>44.956772334294001</v>
      </c>
      <c r="C15" s="25">
        <v>55.043227665705999</v>
      </c>
      <c r="D15" s="25">
        <v>42.699115044247797</v>
      </c>
      <c r="E15" s="25">
        <v>57.300884955752203</v>
      </c>
      <c r="F15" s="25">
        <v>44.539249146757697</v>
      </c>
      <c r="G15" s="25">
        <v>55.460750853242303</v>
      </c>
      <c r="H15" s="25">
        <v>48.874598070739601</v>
      </c>
      <c r="I15" s="25">
        <v>51.125401929260399</v>
      </c>
      <c r="J15" s="25">
        <v>51.979345955249599</v>
      </c>
      <c r="K15" s="25">
        <v>48.020654044750401</v>
      </c>
      <c r="L15" s="25">
        <v>52.159468438538198</v>
      </c>
      <c r="M15" s="25">
        <v>47.840531561461802</v>
      </c>
      <c r="N15" s="25">
        <v>54.9295774647887</v>
      </c>
      <c r="O15" s="25">
        <v>45.0704225352113</v>
      </c>
      <c r="P15" s="25">
        <v>55.5339805825243</v>
      </c>
      <c r="Q15" s="25">
        <v>44.4660194174757</v>
      </c>
      <c r="R15" s="25">
        <v>52.830188679245303</v>
      </c>
      <c r="S15" s="25">
        <v>47.169811320754697</v>
      </c>
    </row>
    <row r="16" spans="1:19" x14ac:dyDescent="0.2">
      <c r="A16" s="22" t="s">
        <v>89</v>
      </c>
      <c r="B16" s="17">
        <v>76.315789473684205</v>
      </c>
      <c r="C16" s="17">
        <v>23.684210526315798</v>
      </c>
      <c r="D16" s="17">
        <v>60.975609756097597</v>
      </c>
      <c r="E16" s="17">
        <v>39.024390243902403</v>
      </c>
      <c r="F16" s="17">
        <v>71.875</v>
      </c>
      <c r="G16" s="17">
        <v>28.125</v>
      </c>
      <c r="H16" s="17">
        <v>76.829268292682897</v>
      </c>
      <c r="I16" s="17">
        <v>23.170731707317099</v>
      </c>
      <c r="J16" s="17">
        <v>78.571428571428598</v>
      </c>
      <c r="K16" s="17">
        <v>21.428571428571399</v>
      </c>
      <c r="L16" s="17">
        <v>73.846153846153896</v>
      </c>
      <c r="M16" s="17">
        <v>26.153846153846199</v>
      </c>
      <c r="N16" s="17">
        <v>73.913043478260903</v>
      </c>
      <c r="O16" s="17">
        <v>26.086956521739101</v>
      </c>
      <c r="P16" s="17">
        <v>80</v>
      </c>
      <c r="Q16" s="17">
        <v>20</v>
      </c>
      <c r="R16" s="17">
        <v>84.375</v>
      </c>
      <c r="S16" s="17">
        <v>15.625</v>
      </c>
    </row>
    <row r="17" spans="1:19" x14ac:dyDescent="0.2">
      <c r="A17" s="22" t="s">
        <v>54</v>
      </c>
      <c r="B17" s="17">
        <v>15.384615384615399</v>
      </c>
      <c r="C17" s="17">
        <v>84.615384615384599</v>
      </c>
      <c r="D17" s="17">
        <v>20.634920634920601</v>
      </c>
      <c r="E17" s="17">
        <v>79.365079365079396</v>
      </c>
      <c r="F17" s="17">
        <v>16.455696202531598</v>
      </c>
      <c r="G17" s="17">
        <v>83.544303797468402</v>
      </c>
      <c r="H17" s="17">
        <v>21.126760563380302</v>
      </c>
      <c r="I17" s="17">
        <v>78.873239436619698</v>
      </c>
      <c r="J17" s="17">
        <v>22.033898305084701</v>
      </c>
      <c r="K17" s="17">
        <v>77.966101694915295</v>
      </c>
      <c r="L17" s="17">
        <v>14.9253731343284</v>
      </c>
      <c r="M17" s="17">
        <v>85.074626865671604</v>
      </c>
      <c r="N17" s="17">
        <v>18.518518518518501</v>
      </c>
      <c r="O17" s="17">
        <v>81.481481481481495</v>
      </c>
      <c r="P17" s="17">
        <v>19.047619047619001</v>
      </c>
      <c r="Q17" s="17">
        <v>80.952380952380906</v>
      </c>
      <c r="R17" s="17">
        <v>17.543859649122801</v>
      </c>
      <c r="S17" s="17">
        <v>82.456140350877206</v>
      </c>
    </row>
    <row r="18" spans="1:19" x14ac:dyDescent="0.2">
      <c r="A18" s="22" t="s">
        <v>90</v>
      </c>
      <c r="B18" s="17">
        <v>58.3333333333333</v>
      </c>
      <c r="C18" s="17">
        <v>41.6666666666667</v>
      </c>
      <c r="D18" s="17">
        <v>20</v>
      </c>
      <c r="E18" s="17">
        <v>80</v>
      </c>
      <c r="F18" s="17">
        <v>50</v>
      </c>
      <c r="G18" s="17">
        <v>50</v>
      </c>
      <c r="H18" s="17">
        <v>42.105263157894697</v>
      </c>
      <c r="I18" s="17">
        <v>57.894736842105303</v>
      </c>
      <c r="J18" s="17">
        <v>50</v>
      </c>
      <c r="K18" s="17">
        <v>50</v>
      </c>
      <c r="L18" s="17">
        <v>67.391304347826093</v>
      </c>
      <c r="M18" s="17">
        <v>32.6086956521739</v>
      </c>
      <c r="N18" s="17">
        <v>57.142857142857103</v>
      </c>
      <c r="O18" s="17">
        <v>42.857142857142897</v>
      </c>
      <c r="P18" s="17">
        <v>72.2222222222222</v>
      </c>
      <c r="Q18" s="17">
        <v>27.7777777777778</v>
      </c>
      <c r="R18" s="17">
        <v>62.121212121212103</v>
      </c>
      <c r="S18" s="17">
        <v>37.878787878787897</v>
      </c>
    </row>
    <row r="19" spans="1:19" x14ac:dyDescent="0.2">
      <c r="A19" s="22" t="s">
        <v>111</v>
      </c>
      <c r="B19" s="17">
        <v>44.7257383966245</v>
      </c>
      <c r="C19" s="17">
        <v>55.2742616033755</v>
      </c>
      <c r="D19" s="17">
        <v>45.245901639344297</v>
      </c>
      <c r="E19" s="17">
        <v>54.754098360655703</v>
      </c>
      <c r="F19" s="17">
        <v>43.367346938775498</v>
      </c>
      <c r="G19" s="17">
        <v>56.632653061224502</v>
      </c>
      <c r="H19" s="17">
        <v>45.386533665835401</v>
      </c>
      <c r="I19" s="17">
        <v>54.613466334164599</v>
      </c>
      <c r="J19" s="17">
        <v>50.868486352357301</v>
      </c>
      <c r="K19" s="17">
        <v>49.131513647642699</v>
      </c>
      <c r="L19" s="17">
        <v>50.3778337531486</v>
      </c>
      <c r="M19" s="17">
        <v>49.6221662468514</v>
      </c>
      <c r="N19" s="17">
        <v>54.988913525498901</v>
      </c>
      <c r="O19" s="17">
        <v>45.011086474501099</v>
      </c>
      <c r="P19" s="17">
        <v>52.136752136752101</v>
      </c>
      <c r="Q19" s="17">
        <v>47.863247863247899</v>
      </c>
      <c r="R19" s="17">
        <v>50.470809792843703</v>
      </c>
      <c r="S19" s="17">
        <v>49.529190207156297</v>
      </c>
    </row>
    <row r="20" spans="1:19" x14ac:dyDescent="0.2">
      <c r="A20" s="22" t="s">
        <v>92</v>
      </c>
      <c r="B20" s="17">
        <v>75</v>
      </c>
      <c r="C20" s="17">
        <v>25</v>
      </c>
      <c r="D20" s="17">
        <v>84.615384615384599</v>
      </c>
      <c r="E20" s="17">
        <v>15.384615384615399</v>
      </c>
      <c r="F20" s="17">
        <v>88.235294117647101</v>
      </c>
      <c r="G20" s="17">
        <v>11.764705882352899</v>
      </c>
      <c r="H20" s="17">
        <v>93.3333333333333</v>
      </c>
      <c r="I20" s="17">
        <v>6.6666666666666696</v>
      </c>
      <c r="J20" s="17">
        <v>84.615384615384599</v>
      </c>
      <c r="K20" s="17">
        <v>15.384615384615399</v>
      </c>
      <c r="L20" s="17">
        <v>92.592592592592595</v>
      </c>
      <c r="M20" s="17">
        <v>7.4074074074074101</v>
      </c>
      <c r="N20" s="17">
        <v>78.260869565217405</v>
      </c>
      <c r="O20" s="17">
        <v>21.739130434782599</v>
      </c>
      <c r="P20" s="17">
        <v>80.769230769230802</v>
      </c>
      <c r="Q20" s="17">
        <v>19.230769230769202</v>
      </c>
      <c r="R20" s="17">
        <v>79.1666666666667</v>
      </c>
      <c r="S20" s="17">
        <v>20.8333333333333</v>
      </c>
    </row>
    <row r="21" spans="1:19" x14ac:dyDescent="0.2">
      <c r="A21" s="21" t="s">
        <v>65</v>
      </c>
      <c r="B21" s="25">
        <v>4.0229885057471302</v>
      </c>
      <c r="C21" s="25">
        <v>95.977011494252906</v>
      </c>
      <c r="D21" s="25">
        <v>3.7527593818984499</v>
      </c>
      <c r="E21" s="25">
        <v>96.2472406181015</v>
      </c>
      <c r="F21" s="25">
        <v>3.5897435897435899</v>
      </c>
      <c r="G21" s="25">
        <v>96.410256410256395</v>
      </c>
      <c r="H21" s="25">
        <v>4.3408360128617396</v>
      </c>
      <c r="I21" s="25">
        <v>95.659163987138299</v>
      </c>
      <c r="J21" s="25">
        <v>5.1724137931034502</v>
      </c>
      <c r="K21" s="25">
        <v>94.827586206896598</v>
      </c>
      <c r="L21" s="25">
        <v>2.8286189683860199</v>
      </c>
      <c r="M21" s="25">
        <v>97.171381031614004</v>
      </c>
      <c r="N21" s="25">
        <v>2.660406885759</v>
      </c>
      <c r="O21" s="25">
        <v>97.339593114240998</v>
      </c>
      <c r="P21" s="25">
        <v>4.6692607003891098</v>
      </c>
      <c r="Q21" s="25">
        <v>95.330739299610897</v>
      </c>
      <c r="R21" s="25">
        <v>4.1666666666666696</v>
      </c>
      <c r="S21" s="25">
        <v>95.8333333333333</v>
      </c>
    </row>
    <row r="22" spans="1:19" x14ac:dyDescent="0.2">
      <c r="A22" s="22" t="s">
        <v>89</v>
      </c>
      <c r="B22" s="17">
        <v>5.1282051282051304</v>
      </c>
      <c r="C22" s="17">
        <v>94.871794871794904</v>
      </c>
      <c r="D22" s="17">
        <v>9.7560975609756095</v>
      </c>
      <c r="E22" s="17">
        <v>90.243902439024396</v>
      </c>
      <c r="F22" s="17">
        <v>7.8125</v>
      </c>
      <c r="G22" s="17">
        <v>92.1875</v>
      </c>
      <c r="H22" s="17">
        <v>4.8780487804878003</v>
      </c>
      <c r="I22" s="17">
        <v>95.121951219512198</v>
      </c>
      <c r="J22" s="17">
        <v>0</v>
      </c>
      <c r="K22" s="17">
        <v>100</v>
      </c>
      <c r="L22" s="17">
        <v>3.125</v>
      </c>
      <c r="M22" s="17">
        <v>96.875</v>
      </c>
      <c r="N22" s="17">
        <v>2.9411764705882399</v>
      </c>
      <c r="O22" s="17">
        <v>97.058823529411796</v>
      </c>
      <c r="P22" s="17">
        <v>3.3898305084745801</v>
      </c>
      <c r="Q22" s="17">
        <v>96.610169491525397</v>
      </c>
      <c r="R22" s="17">
        <v>3.125</v>
      </c>
      <c r="S22" s="17">
        <v>96.875</v>
      </c>
    </row>
    <row r="23" spans="1:19" x14ac:dyDescent="0.2">
      <c r="A23" s="22" t="s">
        <v>54</v>
      </c>
      <c r="B23" s="17">
        <v>0</v>
      </c>
      <c r="C23" s="17">
        <v>100</v>
      </c>
      <c r="D23" s="17">
        <v>3.17460317460317</v>
      </c>
      <c r="E23" s="17">
        <v>96.825396825396794</v>
      </c>
      <c r="F23" s="17">
        <v>2.5641025641025599</v>
      </c>
      <c r="G23" s="17">
        <v>97.435897435897402</v>
      </c>
      <c r="H23" s="17">
        <v>2.8571428571428599</v>
      </c>
      <c r="I23" s="17">
        <v>97.142857142857096</v>
      </c>
      <c r="J23" s="17">
        <v>3.4482758620689702</v>
      </c>
      <c r="K23" s="17">
        <v>96.551724137931004</v>
      </c>
      <c r="L23" s="17">
        <v>0</v>
      </c>
      <c r="M23" s="17">
        <v>100</v>
      </c>
      <c r="N23" s="17">
        <v>3.6363636363636398</v>
      </c>
      <c r="O23" s="17">
        <v>96.363636363636402</v>
      </c>
      <c r="P23" s="17">
        <v>0</v>
      </c>
      <c r="Q23" s="17">
        <v>100</v>
      </c>
      <c r="R23" s="17">
        <v>3.4482758620689702</v>
      </c>
      <c r="S23" s="17">
        <v>96.551724137931004</v>
      </c>
    </row>
    <row r="24" spans="1:19" x14ac:dyDescent="0.2">
      <c r="A24" s="22" t="s">
        <v>90</v>
      </c>
      <c r="B24" s="17">
        <v>15.384615384615399</v>
      </c>
      <c r="C24" s="17">
        <v>84.615384615384599</v>
      </c>
      <c r="D24" s="17">
        <v>0</v>
      </c>
      <c r="E24" s="17">
        <v>100</v>
      </c>
      <c r="F24" s="17">
        <v>5.8823529411764701</v>
      </c>
      <c r="G24" s="17">
        <v>94.117647058823493</v>
      </c>
      <c r="H24" s="17">
        <v>5.2631578947368398</v>
      </c>
      <c r="I24" s="17">
        <v>94.736842105263193</v>
      </c>
      <c r="J24" s="17">
        <v>5.5555555555555598</v>
      </c>
      <c r="K24" s="17">
        <v>94.4444444444444</v>
      </c>
      <c r="L24" s="17">
        <v>0</v>
      </c>
      <c r="M24" s="17">
        <v>100</v>
      </c>
      <c r="N24" s="17">
        <v>0</v>
      </c>
      <c r="O24" s="17">
        <v>100</v>
      </c>
      <c r="P24" s="17">
        <v>0</v>
      </c>
      <c r="Q24" s="17">
        <v>100</v>
      </c>
      <c r="R24" s="17">
        <v>3.0303030303030298</v>
      </c>
      <c r="S24" s="17">
        <v>96.969696969696997</v>
      </c>
    </row>
    <row r="25" spans="1:19" x14ac:dyDescent="0.2">
      <c r="A25" s="22" t="s">
        <v>111</v>
      </c>
      <c r="B25" s="17">
        <v>4.2194092827004201</v>
      </c>
      <c r="C25" s="17">
        <v>95.780590717299603</v>
      </c>
      <c r="D25" s="17">
        <v>3.6065573770491799</v>
      </c>
      <c r="E25" s="17">
        <v>96.393442622950801</v>
      </c>
      <c r="F25" s="17">
        <v>3.06122448979592</v>
      </c>
      <c r="G25" s="17">
        <v>96.938775510204096</v>
      </c>
      <c r="H25" s="17">
        <v>4.7381546134663299</v>
      </c>
      <c r="I25" s="17">
        <v>95.261845386533693</v>
      </c>
      <c r="J25" s="17">
        <v>6.4516129032258096</v>
      </c>
      <c r="K25" s="17">
        <v>93.548387096774206</v>
      </c>
      <c r="L25" s="17">
        <v>3.7783375314861498</v>
      </c>
      <c r="M25" s="17">
        <v>96.221662468513898</v>
      </c>
      <c r="N25" s="17">
        <v>2.88248337028825</v>
      </c>
      <c r="O25" s="17">
        <v>97.117516629711801</v>
      </c>
      <c r="P25" s="17">
        <v>6.2678062678062698</v>
      </c>
      <c r="Q25" s="17">
        <v>93.732193732193707</v>
      </c>
      <c r="R25" s="17">
        <v>4.3314500941619603</v>
      </c>
      <c r="S25" s="17">
        <v>95.668549905838006</v>
      </c>
    </row>
    <row r="26" spans="1:19" x14ac:dyDescent="0.2">
      <c r="A26" s="22" t="s">
        <v>92</v>
      </c>
      <c r="B26" s="17">
        <v>0</v>
      </c>
      <c r="C26" s="17">
        <v>100</v>
      </c>
      <c r="D26" s="17">
        <v>0</v>
      </c>
      <c r="E26" s="17">
        <v>100</v>
      </c>
      <c r="F26" s="17">
        <v>0</v>
      </c>
      <c r="G26" s="17">
        <v>100</v>
      </c>
      <c r="H26" s="17">
        <v>0</v>
      </c>
      <c r="I26" s="17">
        <v>100</v>
      </c>
      <c r="J26" s="17">
        <v>0</v>
      </c>
      <c r="K26" s="17">
        <v>100</v>
      </c>
      <c r="L26" s="17">
        <v>0</v>
      </c>
      <c r="M26" s="17">
        <v>100</v>
      </c>
      <c r="N26" s="17">
        <v>0</v>
      </c>
      <c r="O26" s="17">
        <v>100</v>
      </c>
      <c r="P26" s="17">
        <v>0</v>
      </c>
      <c r="Q26" s="17">
        <v>100</v>
      </c>
      <c r="R26" s="17">
        <v>8</v>
      </c>
      <c r="S26" s="17">
        <v>92</v>
      </c>
    </row>
    <row r="27" spans="1:19" x14ac:dyDescent="0.2">
      <c r="A27" s="21" t="s">
        <v>66</v>
      </c>
      <c r="B27" s="25">
        <v>25.648414985590801</v>
      </c>
      <c r="C27" s="25">
        <v>74.351585014409196</v>
      </c>
      <c r="D27" s="25">
        <v>23.178807947019902</v>
      </c>
      <c r="E27" s="25">
        <v>76.821192052980095</v>
      </c>
      <c r="F27" s="25">
        <v>22.866894197952199</v>
      </c>
      <c r="G27" s="25">
        <v>77.133105802047794</v>
      </c>
      <c r="H27" s="25">
        <v>23.4349919743178</v>
      </c>
      <c r="I27" s="25">
        <v>76.565008025682204</v>
      </c>
      <c r="J27" s="25">
        <v>23.752151462994799</v>
      </c>
      <c r="K27" s="25">
        <v>76.247848537005197</v>
      </c>
      <c r="L27" s="25">
        <v>27.7408637873754</v>
      </c>
      <c r="M27" s="25">
        <v>72.259136212624597</v>
      </c>
      <c r="N27" s="25">
        <v>26.760563380281699</v>
      </c>
      <c r="O27" s="25">
        <v>73.239436619718305</v>
      </c>
      <c r="P27" s="25">
        <v>20.582524271844701</v>
      </c>
      <c r="Q27" s="25">
        <v>79.417475728155296</v>
      </c>
      <c r="R27" s="25">
        <v>25.471698113207498</v>
      </c>
      <c r="S27" s="25">
        <v>74.528301886792406</v>
      </c>
    </row>
    <row r="28" spans="1:19" x14ac:dyDescent="0.2">
      <c r="A28" s="22" t="s">
        <v>89</v>
      </c>
      <c r="B28" s="17">
        <v>39.473684210526301</v>
      </c>
      <c r="C28" s="17">
        <v>60.526315789473699</v>
      </c>
      <c r="D28" s="17">
        <v>29.268292682926798</v>
      </c>
      <c r="E28" s="17">
        <v>70.731707317073202</v>
      </c>
      <c r="F28" s="17">
        <v>25</v>
      </c>
      <c r="G28" s="17">
        <v>75</v>
      </c>
      <c r="H28" s="17">
        <v>32.9268292682927</v>
      </c>
      <c r="I28" s="17">
        <v>67.073170731707293</v>
      </c>
      <c r="J28" s="17">
        <v>20</v>
      </c>
      <c r="K28" s="17">
        <v>80</v>
      </c>
      <c r="L28" s="17">
        <v>27.692307692307701</v>
      </c>
      <c r="M28" s="17">
        <v>72.307692307692307</v>
      </c>
      <c r="N28" s="17">
        <v>34.7826086956522</v>
      </c>
      <c r="O28" s="17">
        <v>65.2173913043478</v>
      </c>
      <c r="P28" s="17">
        <v>28.3333333333333</v>
      </c>
      <c r="Q28" s="17">
        <v>71.6666666666667</v>
      </c>
      <c r="R28" s="17">
        <v>28.125</v>
      </c>
      <c r="S28" s="17">
        <v>71.875</v>
      </c>
    </row>
    <row r="29" spans="1:19" x14ac:dyDescent="0.2">
      <c r="A29" s="22" t="s">
        <v>54</v>
      </c>
      <c r="B29" s="17">
        <v>13.461538461538501</v>
      </c>
      <c r="C29" s="17">
        <v>86.538461538461505</v>
      </c>
      <c r="D29" s="17">
        <v>12.698412698412699</v>
      </c>
      <c r="E29" s="17">
        <v>87.301587301587304</v>
      </c>
      <c r="F29" s="17">
        <v>10.126582278480999</v>
      </c>
      <c r="G29" s="17">
        <v>89.873417721519004</v>
      </c>
      <c r="H29" s="17">
        <v>9.8591549295774605</v>
      </c>
      <c r="I29" s="17">
        <v>90.1408450704225</v>
      </c>
      <c r="J29" s="17">
        <v>6.7796610169491496</v>
      </c>
      <c r="K29" s="17">
        <v>93.220338983050794</v>
      </c>
      <c r="L29" s="17">
        <v>7.4626865671641802</v>
      </c>
      <c r="M29" s="17">
        <v>92.537313432835802</v>
      </c>
      <c r="N29" s="17">
        <v>18.518518518518501</v>
      </c>
      <c r="O29" s="17">
        <v>81.481481481481495</v>
      </c>
      <c r="P29" s="17">
        <v>14.285714285714301</v>
      </c>
      <c r="Q29" s="17">
        <v>85.714285714285694</v>
      </c>
      <c r="R29" s="17">
        <v>17.543859649122801</v>
      </c>
      <c r="S29" s="17">
        <v>82.456140350877206</v>
      </c>
    </row>
    <row r="30" spans="1:19" x14ac:dyDescent="0.2">
      <c r="A30" s="22" t="s">
        <v>90</v>
      </c>
      <c r="B30" s="17">
        <v>0</v>
      </c>
      <c r="C30" s="17">
        <v>100</v>
      </c>
      <c r="D30" s="17">
        <v>33.3333333333333</v>
      </c>
      <c r="E30" s="17">
        <v>66.6666666666667</v>
      </c>
      <c r="F30" s="17">
        <v>26.470588235294102</v>
      </c>
      <c r="G30" s="17">
        <v>73.529411764705898</v>
      </c>
      <c r="H30" s="17">
        <v>23.684210526315798</v>
      </c>
      <c r="I30" s="17">
        <v>76.315789473684205</v>
      </c>
      <c r="J30" s="17">
        <v>36.1111111111111</v>
      </c>
      <c r="K30" s="17">
        <v>63.8888888888889</v>
      </c>
      <c r="L30" s="17">
        <v>34.7826086956522</v>
      </c>
      <c r="M30" s="17">
        <v>65.2173913043478</v>
      </c>
      <c r="N30" s="17">
        <v>30.952380952380999</v>
      </c>
      <c r="O30" s="17">
        <v>69.047619047619094</v>
      </c>
      <c r="P30" s="17">
        <v>27.7777777777778</v>
      </c>
      <c r="Q30" s="17">
        <v>72.2222222222222</v>
      </c>
      <c r="R30" s="17">
        <v>39.393939393939398</v>
      </c>
      <c r="S30" s="17">
        <v>60.606060606060602</v>
      </c>
    </row>
    <row r="31" spans="1:19" x14ac:dyDescent="0.2">
      <c r="A31" s="22" t="s">
        <v>111</v>
      </c>
      <c r="B31" s="17">
        <v>27.426160337552702</v>
      </c>
      <c r="C31" s="17">
        <v>72.573839662447298</v>
      </c>
      <c r="D31" s="17">
        <v>22.622950819672099</v>
      </c>
      <c r="E31" s="17">
        <v>77.377049180327901</v>
      </c>
      <c r="F31" s="17">
        <v>24.234693877550999</v>
      </c>
      <c r="G31" s="17">
        <v>75.765306122449005</v>
      </c>
      <c r="H31" s="17">
        <v>22.942643391521202</v>
      </c>
      <c r="I31" s="17">
        <v>77.057356608478798</v>
      </c>
      <c r="J31" s="17">
        <v>25.558312655086901</v>
      </c>
      <c r="K31" s="17">
        <v>74.441687344913106</v>
      </c>
      <c r="L31" s="17">
        <v>27.455919395466001</v>
      </c>
      <c r="M31" s="17">
        <v>72.544080604534003</v>
      </c>
      <c r="N31" s="17">
        <v>25.720620842572099</v>
      </c>
      <c r="O31" s="17">
        <v>74.279379157427897</v>
      </c>
      <c r="P31" s="17">
        <v>18.233618233618198</v>
      </c>
      <c r="Q31" s="17">
        <v>81.766381766381798</v>
      </c>
      <c r="R31" s="17">
        <v>23.352165725047101</v>
      </c>
      <c r="S31" s="17">
        <v>76.647834274952899</v>
      </c>
    </row>
    <row r="32" spans="1:19" x14ac:dyDescent="0.2">
      <c r="A32" s="22" t="s">
        <v>92</v>
      </c>
      <c r="B32" s="17">
        <v>25</v>
      </c>
      <c r="C32" s="17">
        <v>75</v>
      </c>
      <c r="D32" s="17">
        <v>42.857142857142897</v>
      </c>
      <c r="E32" s="17">
        <v>57.142857142857103</v>
      </c>
      <c r="F32" s="17">
        <v>35.294117647058798</v>
      </c>
      <c r="G32" s="17">
        <v>64.705882352941202</v>
      </c>
      <c r="H32" s="17">
        <v>35.4838709677419</v>
      </c>
      <c r="I32" s="17">
        <v>64.516129032258107</v>
      </c>
      <c r="J32" s="17">
        <v>30.769230769230798</v>
      </c>
      <c r="K32" s="17">
        <v>69.230769230769198</v>
      </c>
      <c r="L32" s="17">
        <v>70.370370370370395</v>
      </c>
      <c r="M32" s="17">
        <v>29.629629629629601</v>
      </c>
      <c r="N32" s="17">
        <v>34.7826086956522</v>
      </c>
      <c r="O32" s="17">
        <v>65.2173913043478</v>
      </c>
      <c r="P32" s="17">
        <v>34.615384615384599</v>
      </c>
      <c r="Q32" s="17">
        <v>65.384615384615401</v>
      </c>
      <c r="R32" s="17">
        <v>45.8333333333333</v>
      </c>
      <c r="S32" s="17">
        <v>54.1666666666667</v>
      </c>
    </row>
    <row r="33" spans="1:19" x14ac:dyDescent="0.2">
      <c r="A33" s="21" t="s">
        <v>67</v>
      </c>
      <c r="B33" s="25">
        <v>4.6109510086455296</v>
      </c>
      <c r="C33" s="25">
        <v>95.3890489913545</v>
      </c>
      <c r="D33" s="25">
        <v>3.9647577092511002</v>
      </c>
      <c r="E33" s="25">
        <v>96.035242290748897</v>
      </c>
      <c r="F33" s="25">
        <v>3.0716723549488099</v>
      </c>
      <c r="G33" s="25">
        <v>96.928327645051198</v>
      </c>
      <c r="H33" s="25">
        <v>5.9485530546623799</v>
      </c>
      <c r="I33" s="25">
        <v>94.051446945337602</v>
      </c>
      <c r="J33" s="25">
        <v>5.3264604810996596</v>
      </c>
      <c r="K33" s="25">
        <v>94.673539518900299</v>
      </c>
      <c r="L33" s="25">
        <v>6.1359867330016602</v>
      </c>
      <c r="M33" s="25">
        <v>93.864013266998299</v>
      </c>
      <c r="N33" s="25">
        <v>7.0422535211267601</v>
      </c>
      <c r="O33" s="25">
        <v>92.957746478873204</v>
      </c>
      <c r="P33" s="25">
        <v>6.2015503875968996</v>
      </c>
      <c r="Q33" s="25">
        <v>93.798449612403104</v>
      </c>
      <c r="R33" s="25">
        <v>6.6037735849056602</v>
      </c>
      <c r="S33" s="25">
        <v>93.396226415094304</v>
      </c>
    </row>
    <row r="34" spans="1:19" x14ac:dyDescent="0.2">
      <c r="A34" s="22" t="s">
        <v>89</v>
      </c>
      <c r="B34" s="17">
        <v>13.157894736842101</v>
      </c>
      <c r="C34" s="17">
        <v>86.842105263157904</v>
      </c>
      <c r="D34" s="17">
        <v>5</v>
      </c>
      <c r="E34" s="17">
        <v>95</v>
      </c>
      <c r="F34" s="17">
        <v>7.8125</v>
      </c>
      <c r="G34" s="17">
        <v>92.1875</v>
      </c>
      <c r="H34" s="17">
        <v>8.5365853658536608</v>
      </c>
      <c r="I34" s="17">
        <v>91.463414634146304</v>
      </c>
      <c r="J34" s="17">
        <v>7.1428571428571397</v>
      </c>
      <c r="K34" s="17">
        <v>92.857142857142904</v>
      </c>
      <c r="L34" s="17">
        <v>10.7692307692308</v>
      </c>
      <c r="M34" s="17">
        <v>89.230769230769198</v>
      </c>
      <c r="N34" s="17">
        <v>15.9420289855072</v>
      </c>
      <c r="O34" s="17">
        <v>84.057971014492793</v>
      </c>
      <c r="P34" s="17">
        <v>16.6666666666667</v>
      </c>
      <c r="Q34" s="17">
        <v>83.3333333333333</v>
      </c>
      <c r="R34" s="17">
        <v>15.625</v>
      </c>
      <c r="S34" s="17">
        <v>84.375</v>
      </c>
    </row>
    <row r="35" spans="1:19" x14ac:dyDescent="0.2">
      <c r="A35" s="22" t="s">
        <v>54</v>
      </c>
      <c r="B35" s="17">
        <v>3.7735849056603801</v>
      </c>
      <c r="C35" s="17">
        <v>96.2264150943396</v>
      </c>
      <c r="D35" s="17">
        <v>3.125</v>
      </c>
      <c r="E35" s="17">
        <v>96.875</v>
      </c>
      <c r="F35" s="17">
        <v>0</v>
      </c>
      <c r="G35" s="17">
        <v>100</v>
      </c>
      <c r="H35" s="17">
        <v>2.8169014084507</v>
      </c>
      <c r="I35" s="17">
        <v>97.183098591549296</v>
      </c>
      <c r="J35" s="17">
        <v>3.3898305084745801</v>
      </c>
      <c r="K35" s="17">
        <v>96.610169491525397</v>
      </c>
      <c r="L35" s="17">
        <v>2.9411764705882399</v>
      </c>
      <c r="M35" s="17">
        <v>97.058823529411796</v>
      </c>
      <c r="N35" s="17">
        <v>3.6363636363636398</v>
      </c>
      <c r="O35" s="17">
        <v>96.363636363636402</v>
      </c>
      <c r="P35" s="17">
        <v>4.6511627906976702</v>
      </c>
      <c r="Q35" s="17">
        <v>95.348837209302303</v>
      </c>
      <c r="R35" s="17">
        <v>3.5087719298245599</v>
      </c>
      <c r="S35" s="17">
        <v>96.491228070175396</v>
      </c>
    </row>
    <row r="36" spans="1:19" x14ac:dyDescent="0.2">
      <c r="A36" s="22" t="s">
        <v>90</v>
      </c>
      <c r="B36" s="17">
        <v>16.6666666666667</v>
      </c>
      <c r="C36" s="17">
        <v>83.3333333333333</v>
      </c>
      <c r="D36" s="17">
        <v>0</v>
      </c>
      <c r="E36" s="17">
        <v>100</v>
      </c>
      <c r="F36" s="17">
        <v>5.71428571428571</v>
      </c>
      <c r="G36" s="17">
        <v>94.285714285714306</v>
      </c>
      <c r="H36" s="17">
        <v>5.4054054054054097</v>
      </c>
      <c r="I36" s="17">
        <v>94.594594594594597</v>
      </c>
      <c r="J36" s="17">
        <v>5.5555555555555598</v>
      </c>
      <c r="K36" s="17">
        <v>94.4444444444444</v>
      </c>
      <c r="L36" s="17">
        <v>10.869565217391299</v>
      </c>
      <c r="M36" s="17">
        <v>89.130434782608702</v>
      </c>
      <c r="N36" s="17">
        <v>16.6666666666667</v>
      </c>
      <c r="O36" s="17">
        <v>83.3333333333333</v>
      </c>
      <c r="P36" s="17">
        <v>22.2222222222222</v>
      </c>
      <c r="Q36" s="17">
        <v>77.7777777777778</v>
      </c>
      <c r="R36" s="17">
        <v>12.1212121212121</v>
      </c>
      <c r="S36" s="17">
        <v>87.878787878787904</v>
      </c>
    </row>
    <row r="37" spans="1:19" x14ac:dyDescent="0.2">
      <c r="A37" s="22" t="s">
        <v>111</v>
      </c>
      <c r="B37" s="17">
        <v>2.1097046413502101</v>
      </c>
      <c r="C37" s="17">
        <v>97.890295358649794</v>
      </c>
      <c r="D37" s="17">
        <v>3.9344262295082002</v>
      </c>
      <c r="E37" s="17">
        <v>96.065573770491795</v>
      </c>
      <c r="F37" s="17">
        <v>2.2959183673469399</v>
      </c>
      <c r="G37" s="17">
        <v>97.7040816326531</v>
      </c>
      <c r="H37" s="17">
        <v>4.23940149625935</v>
      </c>
      <c r="I37" s="17">
        <v>95.760598503740695</v>
      </c>
      <c r="J37" s="17">
        <v>4.9627791563275396</v>
      </c>
      <c r="K37" s="17">
        <v>95.0372208436725</v>
      </c>
      <c r="L37" s="17">
        <v>4.5340050377833796</v>
      </c>
      <c r="M37" s="17">
        <v>95.465994962216598</v>
      </c>
      <c r="N37" s="17">
        <v>5.0997782705099803</v>
      </c>
      <c r="O37" s="17">
        <v>94.900221729489999</v>
      </c>
      <c r="P37" s="17">
        <v>1.99430199430199</v>
      </c>
      <c r="Q37" s="17">
        <v>98.005698005697994</v>
      </c>
      <c r="R37" s="17">
        <v>4.70809792843691</v>
      </c>
      <c r="S37" s="17">
        <v>95.291902071563101</v>
      </c>
    </row>
    <row r="38" spans="1:19" x14ac:dyDescent="0.2">
      <c r="A38" s="23" t="s">
        <v>92</v>
      </c>
      <c r="B38" s="19">
        <v>28.571428571428601</v>
      </c>
      <c r="C38" s="19">
        <v>71.428571428571402</v>
      </c>
      <c r="D38" s="19">
        <v>13.3333333333333</v>
      </c>
      <c r="E38" s="19">
        <v>86.6666666666667</v>
      </c>
      <c r="F38" s="19">
        <v>12.5</v>
      </c>
      <c r="G38" s="19">
        <v>87.5</v>
      </c>
      <c r="H38" s="19">
        <v>29.0322580645161</v>
      </c>
      <c r="I38" s="19">
        <v>70.9677419354839</v>
      </c>
      <c r="J38" s="19">
        <v>14.285714285714301</v>
      </c>
      <c r="K38" s="19">
        <v>85.714285714285694</v>
      </c>
      <c r="L38" s="19">
        <v>18.518518518518501</v>
      </c>
      <c r="M38" s="19">
        <v>81.481481481481495</v>
      </c>
      <c r="N38" s="19">
        <v>9.0909090909090899</v>
      </c>
      <c r="O38" s="19">
        <v>90.909090909090907</v>
      </c>
      <c r="P38" s="19">
        <v>19.230769230769202</v>
      </c>
      <c r="Q38" s="19">
        <v>80.769230769230802</v>
      </c>
      <c r="R38" s="19">
        <v>16.6666666666667</v>
      </c>
      <c r="S38" s="19">
        <v>83.3333333333333</v>
      </c>
    </row>
    <row r="39" spans="1:19" x14ac:dyDescent="0.2">
      <c r="A39" s="9" t="s">
        <v>18</v>
      </c>
    </row>
    <row r="40" spans="1:19" x14ac:dyDescent="0.2">
      <c r="A40" s="21" t="s">
        <v>63</v>
      </c>
      <c r="B40" s="25">
        <v>68.993074054342003</v>
      </c>
      <c r="C40" s="25">
        <v>31.006925945658001</v>
      </c>
      <c r="D40" s="25">
        <v>66.925592804578898</v>
      </c>
      <c r="E40" s="25">
        <v>33.074407195421102</v>
      </c>
      <c r="F40" s="25">
        <v>67.098200189453706</v>
      </c>
      <c r="G40" s="25">
        <v>32.901799810546301</v>
      </c>
      <c r="H40" s="25">
        <v>68.014400443090594</v>
      </c>
      <c r="I40" s="25">
        <v>31.985599556909399</v>
      </c>
      <c r="J40" s="25">
        <v>71.643485665625903</v>
      </c>
      <c r="K40" s="25">
        <v>28.356514334374101</v>
      </c>
      <c r="L40" s="25">
        <v>72.543532338308495</v>
      </c>
      <c r="M40" s="25">
        <v>27.456467661691502</v>
      </c>
      <c r="N40" s="25">
        <v>72.672239838570206</v>
      </c>
      <c r="O40" s="25">
        <v>27.327760161429801</v>
      </c>
      <c r="P40" s="25">
        <v>70.978900034590097</v>
      </c>
      <c r="Q40" s="25">
        <v>29.021099965409899</v>
      </c>
      <c r="R40" s="25">
        <v>70.841171728030105</v>
      </c>
      <c r="S40" s="25">
        <v>29.158828271969899</v>
      </c>
    </row>
    <row r="41" spans="1:19" x14ac:dyDescent="0.2">
      <c r="A41" s="22" t="s">
        <v>89</v>
      </c>
      <c r="B41" s="17">
        <v>91.525423728813607</v>
      </c>
      <c r="C41" s="17">
        <v>8.4745762711864394</v>
      </c>
      <c r="D41" s="17">
        <v>88.663967611336005</v>
      </c>
      <c r="E41" s="17">
        <v>11.336032388664</v>
      </c>
      <c r="F41" s="17">
        <v>90.432098765432102</v>
      </c>
      <c r="G41" s="17">
        <v>9.5679012345679002</v>
      </c>
      <c r="H41" s="17">
        <v>91.428571428571402</v>
      </c>
      <c r="I41" s="17">
        <v>8.5714285714285694</v>
      </c>
      <c r="J41" s="17">
        <v>91.866028708133996</v>
      </c>
      <c r="K41" s="17">
        <v>8.1339712918660307</v>
      </c>
      <c r="L41" s="17">
        <v>91.689008042895395</v>
      </c>
      <c r="M41" s="17">
        <v>8.3109919571045605</v>
      </c>
      <c r="N41" s="17">
        <v>89.327146171693698</v>
      </c>
      <c r="O41" s="17">
        <v>10.6728538283063</v>
      </c>
      <c r="P41" s="17">
        <v>90.828402366863898</v>
      </c>
      <c r="Q41" s="17">
        <v>9.1715976331360896</v>
      </c>
      <c r="R41" s="17">
        <v>93.281653746770004</v>
      </c>
      <c r="S41" s="17">
        <v>6.7183462532299698</v>
      </c>
    </row>
    <row r="42" spans="1:19" x14ac:dyDescent="0.2">
      <c r="A42" s="22" t="s">
        <v>54</v>
      </c>
      <c r="B42" s="17">
        <v>44.422700587084101</v>
      </c>
      <c r="C42" s="17">
        <v>55.577299412915799</v>
      </c>
      <c r="D42" s="17">
        <v>43.712574850299397</v>
      </c>
      <c r="E42" s="17">
        <v>56.287425149700603</v>
      </c>
      <c r="F42" s="17">
        <v>39.948783610755399</v>
      </c>
      <c r="G42" s="17">
        <v>60.051216389244601</v>
      </c>
      <c r="H42" s="17">
        <v>37.581699346405202</v>
      </c>
      <c r="I42" s="17">
        <v>62.418300653594798</v>
      </c>
      <c r="J42" s="17">
        <v>41.278295605858901</v>
      </c>
      <c r="K42" s="17">
        <v>58.721704394141099</v>
      </c>
      <c r="L42" s="17">
        <v>39.745916515426501</v>
      </c>
      <c r="M42" s="17">
        <v>60.254083484573499</v>
      </c>
      <c r="N42" s="17">
        <v>38.704318936877101</v>
      </c>
      <c r="O42" s="17">
        <v>61.295681063122899</v>
      </c>
      <c r="P42" s="17">
        <v>33.532934131736504</v>
      </c>
      <c r="Q42" s="17">
        <v>66.467065868263504</v>
      </c>
      <c r="R42" s="17">
        <v>36.481481481481502</v>
      </c>
      <c r="S42" s="17">
        <v>63.518518518518498</v>
      </c>
    </row>
    <row r="43" spans="1:19" x14ac:dyDescent="0.2">
      <c r="A43" s="22" t="s">
        <v>90</v>
      </c>
      <c r="B43" s="17">
        <v>71.794871794871796</v>
      </c>
      <c r="C43" s="17">
        <v>28.205128205128201</v>
      </c>
      <c r="D43" s="17">
        <v>70.512820512820497</v>
      </c>
      <c r="E43" s="17">
        <v>29.4871794871795</v>
      </c>
      <c r="F43" s="17">
        <v>77.832512315270904</v>
      </c>
      <c r="G43" s="17">
        <v>22.1674876847291</v>
      </c>
      <c r="H43" s="17">
        <v>78.431372549019599</v>
      </c>
      <c r="I43" s="17">
        <v>21.568627450980401</v>
      </c>
      <c r="J43" s="17">
        <v>80.514705882352899</v>
      </c>
      <c r="K43" s="17">
        <v>19.485294117647101</v>
      </c>
      <c r="L43" s="17">
        <v>81.640625</v>
      </c>
      <c r="M43" s="17">
        <v>18.359375</v>
      </c>
      <c r="N43" s="17">
        <v>80.906148867313902</v>
      </c>
      <c r="O43" s="17">
        <v>19.093851132686101</v>
      </c>
      <c r="P43" s="17">
        <v>78.494623655913998</v>
      </c>
      <c r="Q43" s="17">
        <v>21.505376344085999</v>
      </c>
      <c r="R43" s="17">
        <v>79.834254143646405</v>
      </c>
      <c r="S43" s="17">
        <v>20.165745856353599</v>
      </c>
    </row>
    <row r="44" spans="1:19" x14ac:dyDescent="0.2">
      <c r="A44" s="22" t="s">
        <v>111</v>
      </c>
      <c r="B44" s="17">
        <v>75.704567541302197</v>
      </c>
      <c r="C44" s="17">
        <v>24.2954324586978</v>
      </c>
      <c r="D44" s="17">
        <v>72.823618470855394</v>
      </c>
      <c r="E44" s="17">
        <v>27.176381529144599</v>
      </c>
      <c r="F44" s="17">
        <v>72.178329571106104</v>
      </c>
      <c r="G44" s="17">
        <v>27.821670428893899</v>
      </c>
      <c r="H44" s="17">
        <v>74.573643410852696</v>
      </c>
      <c r="I44" s="17">
        <v>25.4263565891473</v>
      </c>
      <c r="J44" s="17">
        <v>76.047594412829795</v>
      </c>
      <c r="K44" s="17">
        <v>23.952405587170201</v>
      </c>
      <c r="L44" s="17">
        <v>74.973089343379996</v>
      </c>
      <c r="M44" s="17">
        <v>25.02691065662</v>
      </c>
      <c r="N44" s="17">
        <v>76.205128205128204</v>
      </c>
      <c r="O44" s="17">
        <v>23.794871794871799</v>
      </c>
      <c r="P44" s="17">
        <v>74.582560296845998</v>
      </c>
      <c r="Q44" s="17">
        <v>25.417439703153999</v>
      </c>
      <c r="R44" s="17">
        <v>71.938325991189402</v>
      </c>
      <c r="S44" s="17">
        <v>28.061674008810598</v>
      </c>
    </row>
    <row r="45" spans="1:19" x14ac:dyDescent="0.2">
      <c r="A45" s="22" t="s">
        <v>92</v>
      </c>
      <c r="B45" s="17">
        <v>100</v>
      </c>
      <c r="C45" s="17">
        <v>0</v>
      </c>
      <c r="D45" s="17">
        <v>100</v>
      </c>
      <c r="E45" s="17">
        <v>0</v>
      </c>
      <c r="F45" s="17">
        <v>95.402298850574695</v>
      </c>
      <c r="G45" s="17">
        <v>4.5977011494252897</v>
      </c>
      <c r="H45" s="17">
        <v>98.305084745762699</v>
      </c>
      <c r="I45" s="17">
        <v>1.6949152542372901</v>
      </c>
      <c r="J45" s="17">
        <v>94.630872483221495</v>
      </c>
      <c r="K45" s="17">
        <v>5.3691275167785202</v>
      </c>
      <c r="L45" s="17">
        <v>95.505617977528104</v>
      </c>
      <c r="M45" s="17">
        <v>4.4943820224719104</v>
      </c>
      <c r="N45" s="17">
        <v>94.350282485875695</v>
      </c>
      <c r="O45" s="17">
        <v>5.6497175141242897</v>
      </c>
      <c r="P45" s="17">
        <v>97.435897435897402</v>
      </c>
      <c r="Q45" s="17">
        <v>2.5641025641025599</v>
      </c>
      <c r="R45" s="17">
        <v>96.296296296296305</v>
      </c>
      <c r="S45" s="17">
        <v>3.7037037037037002</v>
      </c>
    </row>
    <row r="46" spans="1:19" x14ac:dyDescent="0.2">
      <c r="A46" s="21" t="s">
        <v>64</v>
      </c>
      <c r="B46" s="25">
        <v>38.572189664358</v>
      </c>
      <c r="C46" s="25">
        <v>61.427810335642</v>
      </c>
      <c r="D46" s="25">
        <v>38.143908421913302</v>
      </c>
      <c r="E46" s="25">
        <v>61.856091578086698</v>
      </c>
      <c r="F46" s="25">
        <v>40.890432586043602</v>
      </c>
      <c r="G46" s="25">
        <v>59.109567413956398</v>
      </c>
      <c r="H46" s="25">
        <v>45.348837209302303</v>
      </c>
      <c r="I46" s="25">
        <v>54.651162790697697</v>
      </c>
      <c r="J46" s="25">
        <v>48.339483394833898</v>
      </c>
      <c r="K46" s="25">
        <v>51.660516605166102</v>
      </c>
      <c r="L46" s="25">
        <v>51.430348258706502</v>
      </c>
      <c r="M46" s="25">
        <v>48.569651741293498</v>
      </c>
      <c r="N46" s="25">
        <v>51.484577688094603</v>
      </c>
      <c r="O46" s="25">
        <v>48.515422311905397</v>
      </c>
      <c r="P46" s="25">
        <v>51.6430300933933</v>
      </c>
      <c r="Q46" s="25">
        <v>48.3569699066067</v>
      </c>
      <c r="R46" s="25">
        <v>50.631550658425098</v>
      </c>
      <c r="S46" s="25">
        <v>49.368449341574802</v>
      </c>
    </row>
    <row r="47" spans="1:19" x14ac:dyDescent="0.2">
      <c r="A47" s="22" t="s">
        <v>89</v>
      </c>
      <c r="B47" s="17">
        <v>74.011299435028207</v>
      </c>
      <c r="C47" s="17">
        <v>25.988700564971801</v>
      </c>
      <c r="D47" s="17">
        <v>67.611336032388706</v>
      </c>
      <c r="E47" s="17">
        <v>32.388663967611301</v>
      </c>
      <c r="F47" s="17">
        <v>75.617283950617306</v>
      </c>
      <c r="G47" s="17">
        <v>24.382716049382701</v>
      </c>
      <c r="H47" s="17">
        <v>77.922077922077904</v>
      </c>
      <c r="I47" s="17">
        <v>22.0779220779221</v>
      </c>
      <c r="J47" s="17">
        <v>79.904306220095705</v>
      </c>
      <c r="K47" s="17">
        <v>20.095693779904298</v>
      </c>
      <c r="L47" s="17">
        <v>81.769436997319005</v>
      </c>
      <c r="M47" s="17">
        <v>18.230563002680999</v>
      </c>
      <c r="N47" s="17">
        <v>80.278422273781899</v>
      </c>
      <c r="O47" s="17">
        <v>19.721577726218101</v>
      </c>
      <c r="P47" s="17">
        <v>80.769230769230802</v>
      </c>
      <c r="Q47" s="17">
        <v>19.230769230769202</v>
      </c>
      <c r="R47" s="17">
        <v>81.912144702842397</v>
      </c>
      <c r="S47" s="17">
        <v>18.087855297157599</v>
      </c>
    </row>
    <row r="48" spans="1:19" x14ac:dyDescent="0.2">
      <c r="A48" s="22" t="s">
        <v>54</v>
      </c>
      <c r="B48" s="17">
        <v>9.7847358121330696</v>
      </c>
      <c r="C48" s="17">
        <v>90.215264187866893</v>
      </c>
      <c r="D48" s="17">
        <v>9.2814371257485</v>
      </c>
      <c r="E48" s="17">
        <v>90.718562874251504</v>
      </c>
      <c r="F48" s="17">
        <v>10.755441741357201</v>
      </c>
      <c r="G48" s="17">
        <v>89.244558258642797</v>
      </c>
      <c r="H48" s="17">
        <v>11.2200435729847</v>
      </c>
      <c r="I48" s="17">
        <v>88.779956427015307</v>
      </c>
      <c r="J48" s="17">
        <v>11.3182423435419</v>
      </c>
      <c r="K48" s="17">
        <v>88.681757656458103</v>
      </c>
      <c r="L48" s="17">
        <v>9.0744101633393797</v>
      </c>
      <c r="M48" s="17">
        <v>90.925589836660606</v>
      </c>
      <c r="N48" s="17">
        <v>10.9634551495017</v>
      </c>
      <c r="O48" s="17">
        <v>89.036544850498302</v>
      </c>
      <c r="P48" s="17">
        <v>11.976047904191599</v>
      </c>
      <c r="Q48" s="17">
        <v>88.023952095808397</v>
      </c>
      <c r="R48" s="17">
        <v>14.2592592592593</v>
      </c>
      <c r="S48" s="17">
        <v>85.740740740740705</v>
      </c>
    </row>
    <row r="49" spans="1:19" x14ac:dyDescent="0.2">
      <c r="A49" s="22" t="s">
        <v>90</v>
      </c>
      <c r="B49" s="17">
        <v>41.025641025641001</v>
      </c>
      <c r="C49" s="17">
        <v>58.974358974358999</v>
      </c>
      <c r="D49" s="17">
        <v>50</v>
      </c>
      <c r="E49" s="17">
        <v>50</v>
      </c>
      <c r="F49" s="17">
        <v>49.261083743842399</v>
      </c>
      <c r="G49" s="17">
        <v>50.738916256157601</v>
      </c>
      <c r="H49" s="17">
        <v>58.431372549019599</v>
      </c>
      <c r="I49" s="17">
        <v>41.568627450980401</v>
      </c>
      <c r="J49" s="17">
        <v>55.882352941176499</v>
      </c>
      <c r="K49" s="17">
        <v>44.117647058823501</v>
      </c>
      <c r="L49" s="17">
        <v>64.453125</v>
      </c>
      <c r="M49" s="17">
        <v>35.546875</v>
      </c>
      <c r="N49" s="17">
        <v>63.430420711974101</v>
      </c>
      <c r="O49" s="17">
        <v>36.569579288025899</v>
      </c>
      <c r="P49" s="17">
        <v>62.0071684587814</v>
      </c>
      <c r="Q49" s="17">
        <v>37.9928315412186</v>
      </c>
      <c r="R49" s="17">
        <v>62.154696132596698</v>
      </c>
      <c r="S49" s="17">
        <v>37.845303867403302</v>
      </c>
    </row>
    <row r="50" spans="1:19" x14ac:dyDescent="0.2">
      <c r="A50" s="22" t="s">
        <v>111</v>
      </c>
      <c r="B50" s="17">
        <v>44.509232264334301</v>
      </c>
      <c r="C50" s="17">
        <v>55.490767735665699</v>
      </c>
      <c r="D50" s="17">
        <v>43.754731264193801</v>
      </c>
      <c r="E50" s="17">
        <v>56.245268735806199</v>
      </c>
      <c r="F50" s="17">
        <v>44.525959367945802</v>
      </c>
      <c r="G50" s="17">
        <v>55.474040632054198</v>
      </c>
      <c r="H50" s="17">
        <v>50.697674418604699</v>
      </c>
      <c r="I50" s="17">
        <v>49.302325581395401</v>
      </c>
      <c r="J50" s="17">
        <v>52.043455768235901</v>
      </c>
      <c r="K50" s="17">
        <v>47.956544231764099</v>
      </c>
      <c r="L50" s="17">
        <v>52.798708288482203</v>
      </c>
      <c r="M50" s="17">
        <v>47.201291711517797</v>
      </c>
      <c r="N50" s="17">
        <v>52.717948717948701</v>
      </c>
      <c r="O50" s="17">
        <v>47.282051282051299</v>
      </c>
      <c r="P50" s="17">
        <v>53.184910327767497</v>
      </c>
      <c r="Q50" s="17">
        <v>46.815089672232503</v>
      </c>
      <c r="R50" s="17">
        <v>49.647577092511</v>
      </c>
      <c r="S50" s="17">
        <v>50.352422907489</v>
      </c>
    </row>
    <row r="51" spans="1:19" x14ac:dyDescent="0.2">
      <c r="A51" s="22" t="s">
        <v>92</v>
      </c>
      <c r="B51" s="17">
        <v>86.046511627906995</v>
      </c>
      <c r="C51" s="17">
        <v>13.953488372093</v>
      </c>
      <c r="D51" s="17">
        <v>88.8888888888889</v>
      </c>
      <c r="E51" s="17">
        <v>11.1111111111111</v>
      </c>
      <c r="F51" s="17">
        <v>88.505747126436802</v>
      </c>
      <c r="G51" s="17">
        <v>11.4942528735632</v>
      </c>
      <c r="H51" s="17">
        <v>88.235294117647101</v>
      </c>
      <c r="I51" s="17">
        <v>11.764705882352899</v>
      </c>
      <c r="J51" s="17">
        <v>84.563758389261693</v>
      </c>
      <c r="K51" s="17">
        <v>15.4362416107383</v>
      </c>
      <c r="L51" s="17">
        <v>85.955056179775298</v>
      </c>
      <c r="M51" s="17">
        <v>14.044943820224701</v>
      </c>
      <c r="N51" s="17">
        <v>84.745762711864401</v>
      </c>
      <c r="O51" s="17">
        <v>15.254237288135601</v>
      </c>
      <c r="P51" s="17">
        <v>81.410256410256395</v>
      </c>
      <c r="Q51" s="17">
        <v>18.589743589743598</v>
      </c>
      <c r="R51" s="17">
        <v>85.185185185185205</v>
      </c>
      <c r="S51" s="17">
        <v>14.814814814814801</v>
      </c>
    </row>
    <row r="52" spans="1:19" x14ac:dyDescent="0.2">
      <c r="A52" s="21" t="s">
        <v>65</v>
      </c>
      <c r="B52" s="25">
        <v>5.2210974960042602</v>
      </c>
      <c r="C52" s="25">
        <v>94.778902503995695</v>
      </c>
      <c r="D52" s="25">
        <v>5.1512673753066203</v>
      </c>
      <c r="E52" s="25">
        <v>94.848732624693397</v>
      </c>
      <c r="F52" s="25">
        <v>5.6502525252525304</v>
      </c>
      <c r="G52" s="25">
        <v>94.349747474747502</v>
      </c>
      <c r="H52" s="25">
        <v>5.6201550387596901</v>
      </c>
      <c r="I52" s="25">
        <v>94.379844961240295</v>
      </c>
      <c r="J52" s="25">
        <v>5.3931308543854701</v>
      </c>
      <c r="K52" s="25">
        <v>94.606869145614496</v>
      </c>
      <c r="L52" s="25">
        <v>4.81965174129353</v>
      </c>
      <c r="M52" s="25">
        <v>95.180348258706502</v>
      </c>
      <c r="N52" s="25">
        <v>5.0158547131738196</v>
      </c>
      <c r="O52" s="25">
        <v>94.984145286826205</v>
      </c>
      <c r="P52" s="25">
        <v>4.1854029747492199</v>
      </c>
      <c r="Q52" s="25">
        <v>95.814597025250805</v>
      </c>
      <c r="R52" s="25">
        <v>5.6182795698924703</v>
      </c>
      <c r="S52" s="25">
        <v>94.381720430107507</v>
      </c>
    </row>
    <row r="53" spans="1:19" x14ac:dyDescent="0.2">
      <c r="A53" s="22" t="s">
        <v>89</v>
      </c>
      <c r="B53" s="17">
        <v>8.4745762711864394</v>
      </c>
      <c r="C53" s="17">
        <v>91.525423728813607</v>
      </c>
      <c r="D53" s="17">
        <v>8.0971659919028305</v>
      </c>
      <c r="E53" s="17">
        <v>91.902834008097201</v>
      </c>
      <c r="F53" s="17">
        <v>6.7901234567901199</v>
      </c>
      <c r="G53" s="17">
        <v>93.209876543209901</v>
      </c>
      <c r="H53" s="17">
        <v>5.4545454545454497</v>
      </c>
      <c r="I53" s="17">
        <v>94.545454545454504</v>
      </c>
      <c r="J53" s="17">
        <v>5.7416267942583703</v>
      </c>
      <c r="K53" s="17">
        <v>94.258373205741606</v>
      </c>
      <c r="L53" s="17">
        <v>4.2895442359249296</v>
      </c>
      <c r="M53" s="17">
        <v>95.710455764075107</v>
      </c>
      <c r="N53" s="17">
        <v>4.8723897911832896</v>
      </c>
      <c r="O53" s="17">
        <v>95.127610208816705</v>
      </c>
      <c r="P53" s="17">
        <v>4.7337278106508904</v>
      </c>
      <c r="Q53" s="17">
        <v>95.266272189349095</v>
      </c>
      <c r="R53" s="17">
        <v>5.4263565891472902</v>
      </c>
      <c r="S53" s="17">
        <v>94.573643410852696</v>
      </c>
    </row>
    <row r="54" spans="1:19" x14ac:dyDescent="0.2">
      <c r="A54" s="22" t="s">
        <v>54</v>
      </c>
      <c r="B54" s="17">
        <v>2.3483365949119399</v>
      </c>
      <c r="C54" s="17">
        <v>97.651663405088101</v>
      </c>
      <c r="D54" s="17">
        <v>1.64670658682635</v>
      </c>
      <c r="E54" s="17">
        <v>98.353293413173603</v>
      </c>
      <c r="F54" s="17">
        <v>2.8169014084507</v>
      </c>
      <c r="G54" s="17">
        <v>97.183098591549296</v>
      </c>
      <c r="H54" s="17">
        <v>2.7233115468409599</v>
      </c>
      <c r="I54" s="17">
        <v>97.276688453158997</v>
      </c>
      <c r="J54" s="17">
        <v>2.9294274300932099</v>
      </c>
      <c r="K54" s="17">
        <v>97.070572569906801</v>
      </c>
      <c r="L54" s="17">
        <v>2.72232304900181</v>
      </c>
      <c r="M54" s="17">
        <v>97.277676950998199</v>
      </c>
      <c r="N54" s="17">
        <v>3.4883720930232598</v>
      </c>
      <c r="O54" s="17">
        <v>96.511627906976798</v>
      </c>
      <c r="P54" s="17">
        <v>2.19560878243513</v>
      </c>
      <c r="Q54" s="17">
        <v>97.804391217564898</v>
      </c>
      <c r="R54" s="17">
        <v>3.3333333333333299</v>
      </c>
      <c r="S54" s="17">
        <v>96.6666666666667</v>
      </c>
    </row>
    <row r="55" spans="1:19" x14ac:dyDescent="0.2">
      <c r="A55" s="22" t="s">
        <v>90</v>
      </c>
      <c r="B55" s="17">
        <v>3.41880341880342</v>
      </c>
      <c r="C55" s="17">
        <v>96.581196581196593</v>
      </c>
      <c r="D55" s="17">
        <v>1.2820512820512799</v>
      </c>
      <c r="E55" s="17">
        <v>98.717948717948701</v>
      </c>
      <c r="F55" s="17">
        <v>4.9261083743842402</v>
      </c>
      <c r="G55" s="17">
        <v>95.073891625615801</v>
      </c>
      <c r="H55" s="17">
        <v>5.8823529411764701</v>
      </c>
      <c r="I55" s="17">
        <v>94.117647058823493</v>
      </c>
      <c r="J55" s="17">
        <v>6.9852941176470598</v>
      </c>
      <c r="K55" s="17">
        <v>93.014705882352899</v>
      </c>
      <c r="L55" s="17">
        <v>2.734375</v>
      </c>
      <c r="M55" s="17">
        <v>97.265625</v>
      </c>
      <c r="N55" s="17">
        <v>2.9126213592233001</v>
      </c>
      <c r="O55" s="17">
        <v>97.087378640776706</v>
      </c>
      <c r="P55" s="17">
        <v>3.9426523297490998</v>
      </c>
      <c r="Q55" s="17">
        <v>96.057347670250905</v>
      </c>
      <c r="R55" s="17">
        <v>5.2486187845303904</v>
      </c>
      <c r="S55" s="17">
        <v>94.751381215469607</v>
      </c>
    </row>
    <row r="56" spans="1:19" x14ac:dyDescent="0.2">
      <c r="A56" s="22" t="s">
        <v>111</v>
      </c>
      <c r="B56" s="17">
        <v>6.5111758989309996</v>
      </c>
      <c r="C56" s="17">
        <v>93.488824101069</v>
      </c>
      <c r="D56" s="17">
        <v>6.8887206661620004</v>
      </c>
      <c r="E56" s="17">
        <v>93.111279333837999</v>
      </c>
      <c r="F56" s="17">
        <v>6.9413092550790099</v>
      </c>
      <c r="G56" s="17">
        <v>93.058690744920995</v>
      </c>
      <c r="H56" s="17">
        <v>7.2351421188630498</v>
      </c>
      <c r="I56" s="17">
        <v>92.764857881136905</v>
      </c>
      <c r="J56" s="17">
        <v>6.3631660631143303</v>
      </c>
      <c r="K56" s="17">
        <v>93.636833936885694</v>
      </c>
      <c r="L56" s="17">
        <v>6.1894510226049499</v>
      </c>
      <c r="M56" s="17">
        <v>93.810548977395001</v>
      </c>
      <c r="N56" s="17">
        <v>6.2051282051282097</v>
      </c>
      <c r="O56" s="17">
        <v>93.794871794871796</v>
      </c>
      <c r="P56" s="17">
        <v>5.0092764378478698</v>
      </c>
      <c r="Q56" s="17">
        <v>94.990723562152098</v>
      </c>
      <c r="R56" s="17">
        <v>6.5638766519823797</v>
      </c>
      <c r="S56" s="17">
        <v>93.436123348017603</v>
      </c>
    </row>
    <row r="57" spans="1:19" x14ac:dyDescent="0.2">
      <c r="A57" s="22" t="s">
        <v>92</v>
      </c>
      <c r="B57" s="17">
        <v>0</v>
      </c>
      <c r="C57" s="17">
        <v>100</v>
      </c>
      <c r="D57" s="17">
        <v>3.7037037037037002</v>
      </c>
      <c r="E57" s="17">
        <v>96.296296296296305</v>
      </c>
      <c r="F57" s="17">
        <v>2.2727272727272698</v>
      </c>
      <c r="G57" s="17">
        <v>97.727272727272705</v>
      </c>
      <c r="H57" s="17">
        <v>1.6806722689075599</v>
      </c>
      <c r="I57" s="17">
        <v>98.3193277310924</v>
      </c>
      <c r="J57" s="17">
        <v>1.34228187919463</v>
      </c>
      <c r="K57" s="17">
        <v>98.657718120805399</v>
      </c>
      <c r="L57" s="17">
        <v>1.1235955056179801</v>
      </c>
      <c r="M57" s="17">
        <v>98.876404494382001</v>
      </c>
      <c r="N57" s="17">
        <v>1.1299435028248599</v>
      </c>
      <c r="O57" s="17">
        <v>98.870056497175099</v>
      </c>
      <c r="P57" s="17">
        <v>1.2820512820512799</v>
      </c>
      <c r="Q57" s="17">
        <v>98.717948717948701</v>
      </c>
      <c r="R57" s="17">
        <v>1.24223602484472</v>
      </c>
      <c r="S57" s="17">
        <v>98.757763975155299</v>
      </c>
    </row>
    <row r="58" spans="1:19" x14ac:dyDescent="0.2">
      <c r="A58" s="21" t="s">
        <v>66</v>
      </c>
      <c r="B58" s="25">
        <v>12.7863612147043</v>
      </c>
      <c r="C58" s="25">
        <v>87.2136387852957</v>
      </c>
      <c r="D58" s="25">
        <v>11.6925592804579</v>
      </c>
      <c r="E58" s="25">
        <v>88.3074407195421</v>
      </c>
      <c r="F58" s="25">
        <v>11.051468266498301</v>
      </c>
      <c r="G58" s="25">
        <v>88.948531733501696</v>
      </c>
      <c r="H58" s="25">
        <v>10.3266888150609</v>
      </c>
      <c r="I58" s="25">
        <v>89.673311184939095</v>
      </c>
      <c r="J58" s="25">
        <v>10.275333522565999</v>
      </c>
      <c r="K58" s="25">
        <v>89.724666477433999</v>
      </c>
      <c r="L58" s="25">
        <v>11.8781094527363</v>
      </c>
      <c r="M58" s="25">
        <v>88.121890547263703</v>
      </c>
      <c r="N58" s="25">
        <v>11.8189680023061</v>
      </c>
      <c r="O58" s="25">
        <v>88.181031997693907</v>
      </c>
      <c r="P58" s="25">
        <v>12.175717744725</v>
      </c>
      <c r="Q58" s="25">
        <v>87.824282255274994</v>
      </c>
      <c r="R58" s="25">
        <v>10.722923945175999</v>
      </c>
      <c r="S58" s="25">
        <v>89.277076054823993</v>
      </c>
    </row>
    <row r="59" spans="1:19" x14ac:dyDescent="0.2">
      <c r="A59" s="22" t="s">
        <v>89</v>
      </c>
      <c r="B59" s="17">
        <v>16.3841807909604</v>
      </c>
      <c r="C59" s="17">
        <v>83.6158192090395</v>
      </c>
      <c r="D59" s="17">
        <v>16.599190283400802</v>
      </c>
      <c r="E59" s="17">
        <v>83.400809716599198</v>
      </c>
      <c r="F59" s="17">
        <v>13.271604938271601</v>
      </c>
      <c r="G59" s="17">
        <v>86.728395061728406</v>
      </c>
      <c r="H59" s="17">
        <v>13.7662337662338</v>
      </c>
      <c r="I59" s="17">
        <v>86.233766233766204</v>
      </c>
      <c r="J59" s="17">
        <v>13.8755980861244</v>
      </c>
      <c r="K59" s="17">
        <v>86.124401913875602</v>
      </c>
      <c r="L59" s="17">
        <v>13.941018766756001</v>
      </c>
      <c r="M59" s="17">
        <v>86.058981233243998</v>
      </c>
      <c r="N59" s="17">
        <v>12.2969837587007</v>
      </c>
      <c r="O59" s="17">
        <v>87.703016241299295</v>
      </c>
      <c r="P59" s="17">
        <v>14.4970414201183</v>
      </c>
      <c r="Q59" s="17">
        <v>85.502958579881707</v>
      </c>
      <c r="R59" s="17">
        <v>16.7958656330749</v>
      </c>
      <c r="S59" s="17">
        <v>83.204134366925103</v>
      </c>
    </row>
    <row r="60" spans="1:19" x14ac:dyDescent="0.2">
      <c r="A60" s="22" t="s">
        <v>54</v>
      </c>
      <c r="B60" s="17">
        <v>6.6536203522504902</v>
      </c>
      <c r="C60" s="17">
        <v>93.346379647749501</v>
      </c>
      <c r="D60" s="17">
        <v>8.0838323353293404</v>
      </c>
      <c r="E60" s="17">
        <v>91.916167664670695</v>
      </c>
      <c r="F60" s="17">
        <v>5.7618437900127999</v>
      </c>
      <c r="G60" s="17">
        <v>94.238156209987196</v>
      </c>
      <c r="H60" s="17">
        <v>4.2483660130718999</v>
      </c>
      <c r="I60" s="17">
        <v>95.751633986928098</v>
      </c>
      <c r="J60" s="17">
        <v>3.7283621837549901</v>
      </c>
      <c r="K60" s="17">
        <v>96.271637816245004</v>
      </c>
      <c r="L60" s="17">
        <v>4.9001814882032697</v>
      </c>
      <c r="M60" s="17">
        <v>95.099818511796698</v>
      </c>
      <c r="N60" s="17">
        <v>5.1495016611295696</v>
      </c>
      <c r="O60" s="17">
        <v>94.850498338870395</v>
      </c>
      <c r="P60" s="17">
        <v>4.39121756487026</v>
      </c>
      <c r="Q60" s="17">
        <v>95.608782435129697</v>
      </c>
      <c r="R60" s="17">
        <v>4.8148148148148104</v>
      </c>
      <c r="S60" s="17">
        <v>95.185185185185205</v>
      </c>
    </row>
    <row r="61" spans="1:19" x14ac:dyDescent="0.2">
      <c r="A61" s="22" t="s">
        <v>90</v>
      </c>
      <c r="B61" s="17">
        <v>12.8205128205128</v>
      </c>
      <c r="C61" s="17">
        <v>87.179487179487197</v>
      </c>
      <c r="D61" s="17">
        <v>17.948717948717899</v>
      </c>
      <c r="E61" s="17">
        <v>82.051282051282001</v>
      </c>
      <c r="F61" s="17">
        <v>13.7931034482759</v>
      </c>
      <c r="G61" s="17">
        <v>86.2068965517241</v>
      </c>
      <c r="H61" s="17">
        <v>13.3333333333333</v>
      </c>
      <c r="I61" s="17">
        <v>86.6666666666667</v>
      </c>
      <c r="J61" s="17">
        <v>16.544117647058801</v>
      </c>
      <c r="K61" s="17">
        <v>83.455882352941202</v>
      </c>
      <c r="L61" s="17">
        <v>17.578125</v>
      </c>
      <c r="M61" s="17">
        <v>82.421875</v>
      </c>
      <c r="N61" s="17">
        <v>19.093851132686101</v>
      </c>
      <c r="O61" s="17">
        <v>80.906148867313902</v>
      </c>
      <c r="P61" s="17">
        <v>15.770609318996399</v>
      </c>
      <c r="Q61" s="17">
        <v>84.229390681003593</v>
      </c>
      <c r="R61" s="17">
        <v>16.022099447513799</v>
      </c>
      <c r="S61" s="17">
        <v>83.977900552486204</v>
      </c>
    </row>
    <row r="62" spans="1:19" x14ac:dyDescent="0.2">
      <c r="A62" s="22" t="s">
        <v>111</v>
      </c>
      <c r="B62" s="17">
        <v>14.0913508260447</v>
      </c>
      <c r="C62" s="17">
        <v>85.908649173955297</v>
      </c>
      <c r="D62" s="17">
        <v>11.052233156699501</v>
      </c>
      <c r="E62" s="17">
        <v>88.947766843300499</v>
      </c>
      <c r="F62" s="17">
        <v>11.8510158013544</v>
      </c>
      <c r="G62" s="17">
        <v>88.148984198645607</v>
      </c>
      <c r="H62" s="17">
        <v>11.266149870801</v>
      </c>
      <c r="I62" s="17">
        <v>88.733850129198999</v>
      </c>
      <c r="J62" s="17">
        <v>10.4500775995861</v>
      </c>
      <c r="K62" s="17">
        <v>89.549922400413905</v>
      </c>
      <c r="L62" s="17">
        <v>11.571582346609301</v>
      </c>
      <c r="M62" s="17">
        <v>88.428417653390696</v>
      </c>
      <c r="N62" s="17">
        <v>11.538461538461499</v>
      </c>
      <c r="O62" s="17">
        <v>88.461538461538495</v>
      </c>
      <c r="P62" s="17">
        <v>12.8633271490414</v>
      </c>
      <c r="Q62" s="17">
        <v>87.136672850958604</v>
      </c>
      <c r="R62" s="17">
        <v>9.6035242290748908</v>
      </c>
      <c r="S62" s="17">
        <v>90.396475770925093</v>
      </c>
    </row>
    <row r="63" spans="1:19" x14ac:dyDescent="0.2">
      <c r="A63" s="22" t="s">
        <v>92</v>
      </c>
      <c r="B63" s="17">
        <v>39.534883720930203</v>
      </c>
      <c r="C63" s="17">
        <v>60.465116279069797</v>
      </c>
      <c r="D63" s="17">
        <v>31.481481481481499</v>
      </c>
      <c r="E63" s="17">
        <v>68.518518518518505</v>
      </c>
      <c r="F63" s="17">
        <v>27.586206896551701</v>
      </c>
      <c r="G63" s="17">
        <v>72.413793103448299</v>
      </c>
      <c r="H63" s="17">
        <v>24.369747899159702</v>
      </c>
      <c r="I63" s="17">
        <v>75.630252100840295</v>
      </c>
      <c r="J63" s="17">
        <v>19.4630872483221</v>
      </c>
      <c r="K63" s="17">
        <v>80.536912751677804</v>
      </c>
      <c r="L63" s="17">
        <v>24.157303370786501</v>
      </c>
      <c r="M63" s="17">
        <v>75.842696629213506</v>
      </c>
      <c r="N63" s="17">
        <v>23.728813559321999</v>
      </c>
      <c r="O63" s="17">
        <v>76.271186440677994</v>
      </c>
      <c r="P63" s="17">
        <v>18.589743589743598</v>
      </c>
      <c r="Q63" s="17">
        <v>81.410256410256395</v>
      </c>
      <c r="R63" s="17">
        <v>19.7530864197531</v>
      </c>
      <c r="S63" s="17">
        <v>80.246913580246897</v>
      </c>
    </row>
    <row r="64" spans="1:19" x14ac:dyDescent="0.2">
      <c r="A64" s="21" t="s">
        <v>67</v>
      </c>
      <c r="B64" s="25">
        <v>7.0324986680873698</v>
      </c>
      <c r="C64" s="25">
        <v>92.967501331912601</v>
      </c>
      <c r="D64" s="25">
        <v>6.3777596075224903</v>
      </c>
      <c r="E64" s="25">
        <v>93.622240392477494</v>
      </c>
      <c r="F64" s="25">
        <v>6.5361540890432597</v>
      </c>
      <c r="G64" s="25">
        <v>93.463845910956707</v>
      </c>
      <c r="H64" s="25">
        <v>6.4230343300110704</v>
      </c>
      <c r="I64" s="25">
        <v>93.576965669988894</v>
      </c>
      <c r="J64" s="25">
        <v>6.9826852114675004</v>
      </c>
      <c r="K64" s="25">
        <v>93.017314788532502</v>
      </c>
      <c r="L64" s="25">
        <v>7.7138413685847604</v>
      </c>
      <c r="M64" s="25">
        <v>92.286158631415205</v>
      </c>
      <c r="N64" s="25">
        <v>7.8408763332372402</v>
      </c>
      <c r="O64" s="25">
        <v>92.159123666762795</v>
      </c>
      <c r="P64" s="25">
        <v>9.3739190591490793</v>
      </c>
      <c r="Q64" s="25">
        <v>90.626080940850898</v>
      </c>
      <c r="R64" s="25">
        <v>7.7398548777210401</v>
      </c>
      <c r="S64" s="25">
        <v>92.260145122278999</v>
      </c>
    </row>
    <row r="65" spans="1:19" x14ac:dyDescent="0.2">
      <c r="A65" s="22" t="s">
        <v>89</v>
      </c>
      <c r="B65" s="17">
        <v>15.254237288135601</v>
      </c>
      <c r="C65" s="17">
        <v>84.745762711864401</v>
      </c>
      <c r="D65" s="17">
        <v>12.550607287449401</v>
      </c>
      <c r="E65" s="17">
        <v>87.449392712550605</v>
      </c>
      <c r="F65" s="17">
        <v>12.037037037037001</v>
      </c>
      <c r="G65" s="17">
        <v>87.962962962963005</v>
      </c>
      <c r="H65" s="17">
        <v>13.7662337662338</v>
      </c>
      <c r="I65" s="17">
        <v>86.233766233766204</v>
      </c>
      <c r="J65" s="17">
        <v>11.004784688995199</v>
      </c>
      <c r="K65" s="17">
        <v>88.995215311004799</v>
      </c>
      <c r="L65" s="17">
        <v>16.6219839142091</v>
      </c>
      <c r="M65" s="17">
        <v>83.378016085790904</v>
      </c>
      <c r="N65" s="17">
        <v>12.7610208816705</v>
      </c>
      <c r="O65" s="17">
        <v>87.238979118329496</v>
      </c>
      <c r="P65" s="17">
        <v>13.905325443787</v>
      </c>
      <c r="Q65" s="17">
        <v>86.094674556212993</v>
      </c>
      <c r="R65" s="17">
        <v>16.020671834625301</v>
      </c>
      <c r="S65" s="17">
        <v>83.979328165374696</v>
      </c>
    </row>
    <row r="66" spans="1:19" x14ac:dyDescent="0.2">
      <c r="A66" s="22" t="s">
        <v>54</v>
      </c>
      <c r="B66" s="17">
        <v>1.76125244618395</v>
      </c>
      <c r="C66" s="17">
        <v>98.238747553815998</v>
      </c>
      <c r="D66" s="17">
        <v>1.19760479041916</v>
      </c>
      <c r="E66" s="17">
        <v>98.802395209580794</v>
      </c>
      <c r="F66" s="17">
        <v>0.89628681177976999</v>
      </c>
      <c r="G66" s="17">
        <v>99.103713188220198</v>
      </c>
      <c r="H66" s="17">
        <v>1.1982570806100199</v>
      </c>
      <c r="I66" s="17">
        <v>98.801742919389994</v>
      </c>
      <c r="J66" s="17">
        <v>1.06524633821571</v>
      </c>
      <c r="K66" s="17">
        <v>98.934753661784299</v>
      </c>
      <c r="L66" s="17">
        <v>0.36363636363636398</v>
      </c>
      <c r="M66" s="17">
        <v>99.636363636363598</v>
      </c>
      <c r="N66" s="17">
        <v>0.99667774086378702</v>
      </c>
      <c r="O66" s="17">
        <v>99.003322259136198</v>
      </c>
      <c r="P66" s="17">
        <v>1.59680638722555</v>
      </c>
      <c r="Q66" s="17">
        <v>98.403193612774501</v>
      </c>
      <c r="R66" s="17">
        <v>1.4814814814814801</v>
      </c>
      <c r="S66" s="17">
        <v>98.518518518518505</v>
      </c>
    </row>
    <row r="67" spans="1:19" x14ac:dyDescent="0.2">
      <c r="A67" s="22" t="s">
        <v>90</v>
      </c>
      <c r="B67" s="17">
        <v>17.094017094017101</v>
      </c>
      <c r="C67" s="17">
        <v>82.905982905982896</v>
      </c>
      <c r="D67" s="17">
        <v>19.230769230769202</v>
      </c>
      <c r="E67" s="17">
        <v>80.769230769230802</v>
      </c>
      <c r="F67" s="17">
        <v>14.778325123152699</v>
      </c>
      <c r="G67" s="17">
        <v>85.221674876847302</v>
      </c>
      <c r="H67" s="17">
        <v>15.6862745098039</v>
      </c>
      <c r="I67" s="17">
        <v>84.313725490196106</v>
      </c>
      <c r="J67" s="17">
        <v>15.073529411764699</v>
      </c>
      <c r="K67" s="17">
        <v>84.926470588235304</v>
      </c>
      <c r="L67" s="17">
        <v>20.703125</v>
      </c>
      <c r="M67" s="17">
        <v>79.296875</v>
      </c>
      <c r="N67" s="17">
        <v>19.093851132686101</v>
      </c>
      <c r="O67" s="17">
        <v>80.906148867313902</v>
      </c>
      <c r="P67" s="17">
        <v>20.430107526881699</v>
      </c>
      <c r="Q67" s="17">
        <v>79.569892473118301</v>
      </c>
      <c r="R67" s="17">
        <v>19.613259668508299</v>
      </c>
      <c r="S67" s="17">
        <v>80.386740331491694</v>
      </c>
    </row>
    <row r="68" spans="1:19" x14ac:dyDescent="0.2">
      <c r="A68" s="22" t="s">
        <v>111</v>
      </c>
      <c r="B68" s="17">
        <v>6.2196307094266299</v>
      </c>
      <c r="C68" s="17">
        <v>93.780369290573404</v>
      </c>
      <c r="D68" s="17">
        <v>5.45041635124905</v>
      </c>
      <c r="E68" s="17">
        <v>94.549583648750897</v>
      </c>
      <c r="F68" s="17">
        <v>5.8126410835214504</v>
      </c>
      <c r="G68" s="17">
        <v>94.187358916478601</v>
      </c>
      <c r="H68" s="17">
        <v>5.4780361757105904</v>
      </c>
      <c r="I68" s="17">
        <v>94.521963824289401</v>
      </c>
      <c r="J68" s="17">
        <v>6.00103466114847</v>
      </c>
      <c r="K68" s="17">
        <v>93.998965338851505</v>
      </c>
      <c r="L68" s="17">
        <v>4.5748116254036599</v>
      </c>
      <c r="M68" s="17">
        <v>95.425188374596303</v>
      </c>
      <c r="N68" s="17">
        <v>5.4358974358974397</v>
      </c>
      <c r="O68" s="17">
        <v>94.564102564102598</v>
      </c>
      <c r="P68" s="17">
        <v>6.9264069264069299</v>
      </c>
      <c r="Q68" s="17">
        <v>93.073593073593102</v>
      </c>
      <c r="R68" s="17">
        <v>5.1101321585903099</v>
      </c>
      <c r="S68" s="17">
        <v>94.889867841409696</v>
      </c>
    </row>
    <row r="69" spans="1:19" x14ac:dyDescent="0.2">
      <c r="A69" s="23" t="s">
        <v>92</v>
      </c>
      <c r="B69" s="19">
        <v>27.906976744186</v>
      </c>
      <c r="C69" s="19">
        <v>72.093023255813904</v>
      </c>
      <c r="D69" s="19">
        <v>27.7777777777778</v>
      </c>
      <c r="E69" s="19">
        <v>72.2222222222222</v>
      </c>
      <c r="F69" s="19">
        <v>32.183908045976999</v>
      </c>
      <c r="G69" s="19">
        <v>67.816091954022994</v>
      </c>
      <c r="H69" s="19">
        <v>18.487394957983199</v>
      </c>
      <c r="I69" s="19">
        <v>81.512605042016801</v>
      </c>
      <c r="J69" s="19">
        <v>23.489932885906001</v>
      </c>
      <c r="K69" s="19">
        <v>76.510067114093999</v>
      </c>
      <c r="L69" s="19">
        <v>25.842696629213499</v>
      </c>
      <c r="M69" s="19">
        <v>74.157303370786494</v>
      </c>
      <c r="N69" s="19">
        <v>25.988700564971801</v>
      </c>
      <c r="O69" s="19">
        <v>74.011299435028207</v>
      </c>
      <c r="P69" s="19">
        <v>30.128205128205099</v>
      </c>
      <c r="Q69" s="19">
        <v>69.871794871794904</v>
      </c>
      <c r="R69" s="19">
        <v>19.1358024691358</v>
      </c>
      <c r="S69" s="19">
        <v>80.864197530864203</v>
      </c>
    </row>
    <row r="70" spans="1:19" x14ac:dyDescent="0.2">
      <c r="A70" s="9" t="s">
        <v>19</v>
      </c>
    </row>
    <row r="71" spans="1:19" x14ac:dyDescent="0.2">
      <c r="A71" s="21" t="s">
        <v>63</v>
      </c>
      <c r="B71" s="25">
        <v>87.568157033805903</v>
      </c>
      <c r="C71" s="25">
        <v>12.4318429661941</v>
      </c>
      <c r="D71" s="25">
        <v>89.396709323583195</v>
      </c>
      <c r="E71" s="25">
        <v>10.603290676416799</v>
      </c>
      <c r="F71" s="25">
        <v>88.066825775656298</v>
      </c>
      <c r="G71" s="25">
        <v>11.9331742243437</v>
      </c>
      <c r="H71" s="25">
        <v>89.630166787527202</v>
      </c>
      <c r="I71" s="25">
        <v>10.3698332124728</v>
      </c>
      <c r="J71" s="25">
        <v>90.240123934934203</v>
      </c>
      <c r="K71" s="25">
        <v>9.7598760650658392</v>
      </c>
      <c r="L71" s="25">
        <v>89.102564102564102</v>
      </c>
      <c r="M71" s="25">
        <v>10.8974358974359</v>
      </c>
      <c r="N71" s="25">
        <v>89.52</v>
      </c>
      <c r="O71" s="25">
        <v>10.48</v>
      </c>
      <c r="P71" s="25">
        <v>86.692381870781105</v>
      </c>
      <c r="Q71" s="25">
        <v>13.3076181292189</v>
      </c>
      <c r="R71" s="25">
        <v>86.488340192043907</v>
      </c>
      <c r="S71" s="25">
        <v>13.5116598079561</v>
      </c>
    </row>
    <row r="72" spans="1:19" x14ac:dyDescent="0.2">
      <c r="A72" s="22" t="s">
        <v>89</v>
      </c>
      <c r="B72" s="17">
        <v>96.969696969696997</v>
      </c>
      <c r="C72" s="17">
        <v>3.0303030303030298</v>
      </c>
      <c r="D72" s="17">
        <v>96.396396396396398</v>
      </c>
      <c r="E72" s="17">
        <v>3.6036036036036001</v>
      </c>
      <c r="F72" s="17">
        <v>98.148148148148195</v>
      </c>
      <c r="G72" s="17">
        <v>1.8518518518518501</v>
      </c>
      <c r="H72" s="17">
        <v>98.692810457516302</v>
      </c>
      <c r="I72" s="17">
        <v>1.3071895424836599</v>
      </c>
      <c r="J72" s="17">
        <v>98.4962406015038</v>
      </c>
      <c r="K72" s="17">
        <v>1.5037593984962401</v>
      </c>
      <c r="L72" s="17">
        <v>98.360655737704903</v>
      </c>
      <c r="M72" s="17">
        <v>1.63934426229508</v>
      </c>
      <c r="N72" s="17">
        <v>98.518518518518505</v>
      </c>
      <c r="O72" s="17">
        <v>1.4814814814814801</v>
      </c>
      <c r="P72" s="17">
        <v>98.260869565217405</v>
      </c>
      <c r="Q72" s="17">
        <v>1.73913043478261</v>
      </c>
      <c r="R72" s="17">
        <v>98.347107438016494</v>
      </c>
      <c r="S72" s="17">
        <v>1.65289256198347</v>
      </c>
    </row>
    <row r="73" spans="1:19" x14ac:dyDescent="0.2">
      <c r="A73" s="22" t="s">
        <v>54</v>
      </c>
      <c r="B73" s="17">
        <v>74.489795918367307</v>
      </c>
      <c r="C73" s="17">
        <v>25.5102040816327</v>
      </c>
      <c r="D73" s="17">
        <v>72.619047619047606</v>
      </c>
      <c r="E73" s="17">
        <v>27.380952380952401</v>
      </c>
      <c r="F73" s="17">
        <v>59.615384615384599</v>
      </c>
      <c r="G73" s="17">
        <v>40.384615384615401</v>
      </c>
      <c r="H73" s="17">
        <v>76.136363636363598</v>
      </c>
      <c r="I73" s="17">
        <v>23.863636363636399</v>
      </c>
      <c r="J73" s="17">
        <v>71.844660194174807</v>
      </c>
      <c r="K73" s="17">
        <v>28.1553398058252</v>
      </c>
      <c r="L73" s="17">
        <v>64.864864864864899</v>
      </c>
      <c r="M73" s="17">
        <v>35.135135135135101</v>
      </c>
      <c r="N73" s="17">
        <v>63.953488372092998</v>
      </c>
      <c r="O73" s="17">
        <v>36.046511627907002</v>
      </c>
      <c r="P73" s="17">
        <v>66.6666666666667</v>
      </c>
      <c r="Q73" s="17">
        <v>33.3333333333333</v>
      </c>
      <c r="R73" s="17">
        <v>66.6666666666667</v>
      </c>
      <c r="S73" s="17">
        <v>33.3333333333333</v>
      </c>
    </row>
    <row r="74" spans="1:19" x14ac:dyDescent="0.2">
      <c r="A74" s="22" t="s">
        <v>90</v>
      </c>
      <c r="B74" s="17">
        <v>95.5555555555556</v>
      </c>
      <c r="C74" s="17">
        <v>4.4444444444444402</v>
      </c>
      <c r="D74" s="17">
        <v>95.454545454545496</v>
      </c>
      <c r="E74" s="17">
        <v>4.5454545454545503</v>
      </c>
      <c r="F74" s="17">
        <v>91.935483870967701</v>
      </c>
      <c r="G74" s="17">
        <v>8.0645161290322598</v>
      </c>
      <c r="H74" s="17">
        <v>86.746987951807199</v>
      </c>
      <c r="I74" s="17">
        <v>13.253012048192801</v>
      </c>
      <c r="J74" s="17">
        <v>94.366197183098606</v>
      </c>
      <c r="K74" s="17">
        <v>5.6338028169014098</v>
      </c>
      <c r="L74" s="17">
        <v>94.047619047619094</v>
      </c>
      <c r="M74" s="17">
        <v>5.9523809523809499</v>
      </c>
      <c r="N74" s="17">
        <v>92.105263157894697</v>
      </c>
      <c r="O74" s="17">
        <v>7.8947368421052602</v>
      </c>
      <c r="P74" s="17">
        <v>93.3333333333333</v>
      </c>
      <c r="Q74" s="17">
        <v>6.6666666666666696</v>
      </c>
      <c r="R74" s="17">
        <v>94.7826086956522</v>
      </c>
      <c r="S74" s="17">
        <v>5.2173913043478297</v>
      </c>
    </row>
    <row r="75" spans="1:19" x14ac:dyDescent="0.2">
      <c r="A75" s="22" t="s">
        <v>111</v>
      </c>
      <c r="B75" s="17">
        <v>87.648809523809504</v>
      </c>
      <c r="C75" s="17">
        <v>12.351190476190499</v>
      </c>
      <c r="D75" s="17">
        <v>89.245982694684798</v>
      </c>
      <c r="E75" s="17">
        <v>10.7540173053152</v>
      </c>
      <c r="F75" s="17">
        <v>88.973799126637601</v>
      </c>
      <c r="G75" s="17">
        <v>11.0262008733624</v>
      </c>
      <c r="H75" s="17">
        <v>88.795811518324598</v>
      </c>
      <c r="I75" s="17">
        <v>11.2041884816754</v>
      </c>
      <c r="J75" s="17">
        <v>89.966178128523097</v>
      </c>
      <c r="K75" s="17">
        <v>10.033821871476899</v>
      </c>
      <c r="L75" s="17">
        <v>88.483466362599799</v>
      </c>
      <c r="M75" s="17">
        <v>11.516533637400199</v>
      </c>
      <c r="N75" s="17">
        <v>89.473684210526301</v>
      </c>
      <c r="O75" s="17">
        <v>10.526315789473699</v>
      </c>
      <c r="P75" s="17">
        <v>84.431977559607304</v>
      </c>
      <c r="Q75" s="17">
        <v>15.568022440392699</v>
      </c>
      <c r="R75" s="17">
        <v>84.805318138651501</v>
      </c>
      <c r="S75" s="17">
        <v>15.194681861348499</v>
      </c>
    </row>
    <row r="76" spans="1:19" x14ac:dyDescent="0.2">
      <c r="A76" s="22" t="s">
        <v>92</v>
      </c>
      <c r="B76" s="17">
        <v>94.4444444444444</v>
      </c>
      <c r="C76" s="17">
        <v>5.5555555555555598</v>
      </c>
      <c r="D76" s="17">
        <v>100</v>
      </c>
      <c r="E76" s="17">
        <v>0</v>
      </c>
      <c r="F76" s="17">
        <v>100</v>
      </c>
      <c r="G76" s="17">
        <v>0</v>
      </c>
      <c r="H76" s="17">
        <v>98</v>
      </c>
      <c r="I76" s="17">
        <v>2</v>
      </c>
      <c r="J76" s="17">
        <v>97.9381443298969</v>
      </c>
      <c r="K76" s="17">
        <v>2.0618556701030899</v>
      </c>
      <c r="L76" s="17">
        <v>97.802197802197796</v>
      </c>
      <c r="M76" s="17">
        <v>2.1978021978022002</v>
      </c>
      <c r="N76" s="17">
        <v>100</v>
      </c>
      <c r="O76" s="17">
        <v>0</v>
      </c>
      <c r="P76" s="17">
        <v>97.5</v>
      </c>
      <c r="Q76" s="17">
        <v>2.5</v>
      </c>
      <c r="R76" s="17">
        <v>95.744680851063805</v>
      </c>
      <c r="S76" s="17">
        <v>4.2553191489361701</v>
      </c>
    </row>
    <row r="77" spans="1:19" x14ac:dyDescent="0.2">
      <c r="A77" s="21" t="s">
        <v>64</v>
      </c>
      <c r="B77" s="25">
        <v>45.969498910675398</v>
      </c>
      <c r="C77" s="25">
        <v>54.030501089324602</v>
      </c>
      <c r="D77" s="25">
        <v>49.817184643510103</v>
      </c>
      <c r="E77" s="25">
        <v>50.182815356489897</v>
      </c>
      <c r="F77" s="25">
        <v>51.194267515923599</v>
      </c>
      <c r="G77" s="25">
        <v>48.805732484076401</v>
      </c>
      <c r="H77" s="25">
        <v>53.4395365677046</v>
      </c>
      <c r="I77" s="25">
        <v>46.5604634322954</v>
      </c>
      <c r="J77" s="25">
        <v>55.615801704105401</v>
      </c>
      <c r="K77" s="25">
        <v>44.384198295894699</v>
      </c>
      <c r="L77" s="25">
        <v>57.772435897435898</v>
      </c>
      <c r="M77" s="25">
        <v>42.227564102564102</v>
      </c>
      <c r="N77" s="25">
        <v>58.752997601918501</v>
      </c>
      <c r="O77" s="25">
        <v>41.247002398081499</v>
      </c>
      <c r="P77" s="25">
        <v>56.756756756756801</v>
      </c>
      <c r="Q77" s="25">
        <v>43.243243243243199</v>
      </c>
      <c r="R77" s="25">
        <v>52.638793694311197</v>
      </c>
      <c r="S77" s="25">
        <v>47.361206305688803</v>
      </c>
    </row>
    <row r="78" spans="1:19" x14ac:dyDescent="0.2">
      <c r="A78" s="22" t="s">
        <v>89</v>
      </c>
      <c r="B78" s="17">
        <v>67.164179104477597</v>
      </c>
      <c r="C78" s="17">
        <v>32.835820895522403</v>
      </c>
      <c r="D78" s="17">
        <v>72.072072072072103</v>
      </c>
      <c r="E78" s="17">
        <v>27.9279279279279</v>
      </c>
      <c r="F78" s="17">
        <v>76.635514018691595</v>
      </c>
      <c r="G78" s="17">
        <v>23.364485981308398</v>
      </c>
      <c r="H78" s="17">
        <v>80.519480519480496</v>
      </c>
      <c r="I78" s="17">
        <v>19.480519480519501</v>
      </c>
      <c r="J78" s="17">
        <v>85.714285714285694</v>
      </c>
      <c r="K78" s="17">
        <v>14.285714285714301</v>
      </c>
      <c r="L78" s="17">
        <v>79.674796747967505</v>
      </c>
      <c r="M78" s="17">
        <v>20.325203252032502</v>
      </c>
      <c r="N78" s="17">
        <v>80.147058823529406</v>
      </c>
      <c r="O78" s="17">
        <v>19.852941176470601</v>
      </c>
      <c r="P78" s="17">
        <v>85.087719298245602</v>
      </c>
      <c r="Q78" s="17">
        <v>14.912280701754399</v>
      </c>
      <c r="R78" s="17">
        <v>79.508196721311506</v>
      </c>
      <c r="S78" s="17">
        <v>20.491803278688501</v>
      </c>
    </row>
    <row r="79" spans="1:19" x14ac:dyDescent="0.2">
      <c r="A79" s="22" t="s">
        <v>54</v>
      </c>
      <c r="B79" s="17">
        <v>18.367346938775501</v>
      </c>
      <c r="C79" s="17">
        <v>81.632653061224502</v>
      </c>
      <c r="D79" s="17">
        <v>19.047619047619001</v>
      </c>
      <c r="E79" s="17">
        <v>80.952380952380906</v>
      </c>
      <c r="F79" s="17">
        <v>15.384615384615399</v>
      </c>
      <c r="G79" s="17">
        <v>84.615384615384599</v>
      </c>
      <c r="H79" s="17">
        <v>19.318181818181799</v>
      </c>
      <c r="I79" s="17">
        <v>80.681818181818201</v>
      </c>
      <c r="J79" s="17">
        <v>16.504854368932001</v>
      </c>
      <c r="K79" s="17">
        <v>83.495145631067999</v>
      </c>
      <c r="L79" s="17">
        <v>16.2162162162162</v>
      </c>
      <c r="M79" s="17">
        <v>83.783783783783804</v>
      </c>
      <c r="N79" s="17">
        <v>22.093023255814</v>
      </c>
      <c r="O79" s="17">
        <v>77.906976744186096</v>
      </c>
      <c r="P79" s="17">
        <v>18.518518518518501</v>
      </c>
      <c r="Q79" s="17">
        <v>81.481481481481495</v>
      </c>
      <c r="R79" s="17">
        <v>17.3333333333333</v>
      </c>
      <c r="S79" s="17">
        <v>82.6666666666667</v>
      </c>
    </row>
    <row r="80" spans="1:19" x14ac:dyDescent="0.2">
      <c r="A80" s="22" t="s">
        <v>90</v>
      </c>
      <c r="B80" s="17">
        <v>52.173913043478301</v>
      </c>
      <c r="C80" s="17">
        <v>47.826086956521699</v>
      </c>
      <c r="D80" s="17">
        <v>56.818181818181799</v>
      </c>
      <c r="E80" s="17">
        <v>43.181818181818201</v>
      </c>
      <c r="F80" s="17">
        <v>61.290322580645203</v>
      </c>
      <c r="G80" s="17">
        <v>38.709677419354797</v>
      </c>
      <c r="H80" s="17">
        <v>60.240963855421697</v>
      </c>
      <c r="I80" s="17">
        <v>39.759036144578303</v>
      </c>
      <c r="J80" s="17">
        <v>64.788732394366207</v>
      </c>
      <c r="K80" s="17">
        <v>35.2112676056338</v>
      </c>
      <c r="L80" s="17">
        <v>57.142857142857103</v>
      </c>
      <c r="M80" s="17">
        <v>42.857142857142897</v>
      </c>
      <c r="N80" s="17">
        <v>67.105263157894697</v>
      </c>
      <c r="O80" s="17">
        <v>32.894736842105303</v>
      </c>
      <c r="P80" s="17">
        <v>62.6666666666667</v>
      </c>
      <c r="Q80" s="17">
        <v>37.3333333333333</v>
      </c>
      <c r="R80" s="17">
        <v>61.739130434782602</v>
      </c>
      <c r="S80" s="17">
        <v>38.260869565217398</v>
      </c>
    </row>
    <row r="81" spans="1:19" x14ac:dyDescent="0.2">
      <c r="A81" s="22" t="s">
        <v>111</v>
      </c>
      <c r="B81" s="17">
        <v>46.130952380952401</v>
      </c>
      <c r="C81" s="17">
        <v>53.869047619047599</v>
      </c>
      <c r="D81" s="17">
        <v>47.713226205191603</v>
      </c>
      <c r="E81" s="17">
        <v>52.286773794808397</v>
      </c>
      <c r="F81" s="17">
        <v>49.563318777292601</v>
      </c>
      <c r="G81" s="17">
        <v>50.436681222707399</v>
      </c>
      <c r="H81" s="17">
        <v>49.5287958115183</v>
      </c>
      <c r="I81" s="17">
        <v>50.4712041884817</v>
      </c>
      <c r="J81" s="17">
        <v>52.311161217587397</v>
      </c>
      <c r="K81" s="17">
        <v>47.688838782412603</v>
      </c>
      <c r="L81" s="17">
        <v>55.644241733181303</v>
      </c>
      <c r="M81" s="17">
        <v>44.355758266818697</v>
      </c>
      <c r="N81" s="17">
        <v>56.0640732265446</v>
      </c>
      <c r="O81" s="17">
        <v>43.9359267734554</v>
      </c>
      <c r="P81" s="17">
        <v>50.911640953716699</v>
      </c>
      <c r="Q81" s="17">
        <v>49.088359046283301</v>
      </c>
      <c r="R81" s="17">
        <v>48.717948717948701</v>
      </c>
      <c r="S81" s="17">
        <v>51.282051282051299</v>
      </c>
    </row>
    <row r="82" spans="1:19" x14ac:dyDescent="0.2">
      <c r="A82" s="22" t="s">
        <v>92</v>
      </c>
      <c r="B82" s="17">
        <v>71.428571428571402</v>
      </c>
      <c r="C82" s="17">
        <v>28.571428571428601</v>
      </c>
      <c r="D82" s="17">
        <v>82.608695652173907</v>
      </c>
      <c r="E82" s="17">
        <v>17.3913043478261</v>
      </c>
      <c r="F82" s="17">
        <v>79.104477611940297</v>
      </c>
      <c r="G82" s="17">
        <v>20.8955223880597</v>
      </c>
      <c r="H82" s="17">
        <v>73.267326732673297</v>
      </c>
      <c r="I82" s="17">
        <v>26.7326732673267</v>
      </c>
      <c r="J82" s="17">
        <v>79.381443298969103</v>
      </c>
      <c r="K82" s="17">
        <v>20.618556701030901</v>
      </c>
      <c r="L82" s="17">
        <v>83.3333333333333</v>
      </c>
      <c r="M82" s="17">
        <v>16.6666666666667</v>
      </c>
      <c r="N82" s="17">
        <v>83.544303797468402</v>
      </c>
      <c r="O82" s="17">
        <v>16.455696202531598</v>
      </c>
      <c r="P82" s="17">
        <v>88.75</v>
      </c>
      <c r="Q82" s="17">
        <v>11.25</v>
      </c>
      <c r="R82" s="17">
        <v>78.723404255319195</v>
      </c>
      <c r="S82" s="17">
        <v>21.2765957446809</v>
      </c>
    </row>
    <row r="83" spans="1:19" x14ac:dyDescent="0.2">
      <c r="A83" s="21" t="s">
        <v>65</v>
      </c>
      <c r="B83" s="25">
        <v>2.3965141612200398</v>
      </c>
      <c r="C83" s="25">
        <v>97.603485838780003</v>
      </c>
      <c r="D83" s="25">
        <v>2.2831050228310499</v>
      </c>
      <c r="E83" s="25">
        <v>97.716894977168906</v>
      </c>
      <c r="F83" s="25">
        <v>3.2695374800638</v>
      </c>
      <c r="G83" s="25">
        <v>96.730462519936196</v>
      </c>
      <c r="H83" s="25">
        <v>2.0260492040521001</v>
      </c>
      <c r="I83" s="25">
        <v>97.9739507959479</v>
      </c>
      <c r="J83" s="25">
        <v>2.4767801857585101</v>
      </c>
      <c r="K83" s="25">
        <v>97.5232198142415</v>
      </c>
      <c r="L83" s="25">
        <v>2.8112449799196799</v>
      </c>
      <c r="M83" s="25">
        <v>97.188755020080293</v>
      </c>
      <c r="N83" s="25">
        <v>2.8</v>
      </c>
      <c r="O83" s="25">
        <v>97.2</v>
      </c>
      <c r="P83" s="25">
        <v>1.44508670520231</v>
      </c>
      <c r="Q83" s="25">
        <v>98.5549132947977</v>
      </c>
      <c r="R83" s="25">
        <v>3.0178326474622801</v>
      </c>
      <c r="S83" s="25">
        <v>96.982167352537701</v>
      </c>
    </row>
    <row r="84" spans="1:19" x14ac:dyDescent="0.2">
      <c r="A84" s="22" t="s">
        <v>89</v>
      </c>
      <c r="B84" s="17">
        <v>3.0303030303030298</v>
      </c>
      <c r="C84" s="17">
        <v>96.969696969696997</v>
      </c>
      <c r="D84" s="17">
        <v>1.8181818181818199</v>
      </c>
      <c r="E84" s="17">
        <v>98.181818181818201</v>
      </c>
      <c r="F84" s="17">
        <v>1.86915887850467</v>
      </c>
      <c r="G84" s="17">
        <v>98.130841121495294</v>
      </c>
      <c r="H84" s="17">
        <v>2.5974025974026</v>
      </c>
      <c r="I84" s="17">
        <v>97.402597402597394</v>
      </c>
      <c r="J84" s="17">
        <v>1.5037593984962401</v>
      </c>
      <c r="K84" s="17">
        <v>98.4962406015038</v>
      </c>
      <c r="L84" s="17">
        <v>1.63934426229508</v>
      </c>
      <c r="M84" s="17">
        <v>98.360655737704903</v>
      </c>
      <c r="N84" s="17">
        <v>5.8823529411764701</v>
      </c>
      <c r="O84" s="17">
        <v>94.117647058823493</v>
      </c>
      <c r="P84" s="17">
        <v>0</v>
      </c>
      <c r="Q84" s="17">
        <v>100</v>
      </c>
      <c r="R84" s="17">
        <v>1.65289256198347</v>
      </c>
      <c r="S84" s="17">
        <v>98.347107438016494</v>
      </c>
    </row>
    <row r="85" spans="1:19" x14ac:dyDescent="0.2">
      <c r="A85" s="22" t="s">
        <v>54</v>
      </c>
      <c r="B85" s="17">
        <v>2.0202020202020199</v>
      </c>
      <c r="C85" s="17">
        <v>97.979797979797993</v>
      </c>
      <c r="D85" s="17">
        <v>2.3529411764705901</v>
      </c>
      <c r="E85" s="17">
        <v>97.647058823529406</v>
      </c>
      <c r="F85" s="17">
        <v>1.94174757281553</v>
      </c>
      <c r="G85" s="17">
        <v>98.058252427184499</v>
      </c>
      <c r="H85" s="17">
        <v>2.2727272727272698</v>
      </c>
      <c r="I85" s="17">
        <v>97.727272727272705</v>
      </c>
      <c r="J85" s="17">
        <v>3.8834951456310698</v>
      </c>
      <c r="K85" s="17">
        <v>96.116504854368898</v>
      </c>
      <c r="L85" s="17">
        <v>2.7397260273972601</v>
      </c>
      <c r="M85" s="17">
        <v>97.260273972602704</v>
      </c>
      <c r="N85" s="17">
        <v>0</v>
      </c>
      <c r="O85" s="17">
        <v>100</v>
      </c>
      <c r="P85" s="17">
        <v>3.6363636363636398</v>
      </c>
      <c r="Q85" s="17">
        <v>96.363636363636402</v>
      </c>
      <c r="R85" s="17">
        <v>2.6666666666666701</v>
      </c>
      <c r="S85" s="17">
        <v>97.3333333333333</v>
      </c>
    </row>
    <row r="86" spans="1:19" x14ac:dyDescent="0.2">
      <c r="A86" s="22" t="s">
        <v>90</v>
      </c>
      <c r="B86" s="17">
        <v>4.4444444444444402</v>
      </c>
      <c r="C86" s="17">
        <v>95.5555555555556</v>
      </c>
      <c r="D86" s="17">
        <v>4.4444444444444402</v>
      </c>
      <c r="E86" s="17">
        <v>95.5555555555556</v>
      </c>
      <c r="F86" s="17">
        <v>3.27868852459016</v>
      </c>
      <c r="G86" s="17">
        <v>96.721311475409806</v>
      </c>
      <c r="H86" s="17">
        <v>2.38095238095238</v>
      </c>
      <c r="I86" s="17">
        <v>97.619047619047606</v>
      </c>
      <c r="J86" s="17">
        <v>2.7777777777777799</v>
      </c>
      <c r="K86" s="17">
        <v>97.2222222222222</v>
      </c>
      <c r="L86" s="17">
        <v>2.4096385542168699</v>
      </c>
      <c r="M86" s="17">
        <v>97.590361445783103</v>
      </c>
      <c r="N86" s="17">
        <v>2.6666666666666701</v>
      </c>
      <c r="O86" s="17">
        <v>97.3333333333333</v>
      </c>
      <c r="P86" s="17">
        <v>2.6315789473684199</v>
      </c>
      <c r="Q86" s="17">
        <v>97.368421052631604</v>
      </c>
      <c r="R86" s="17">
        <v>0</v>
      </c>
      <c r="S86" s="17">
        <v>100</v>
      </c>
    </row>
    <row r="87" spans="1:19" x14ac:dyDescent="0.2">
      <c r="A87" s="22" t="s">
        <v>111</v>
      </c>
      <c r="B87" s="17">
        <v>2.0833333333333299</v>
      </c>
      <c r="C87" s="17">
        <v>97.9166666666667</v>
      </c>
      <c r="D87" s="17">
        <v>2.34857849196539</v>
      </c>
      <c r="E87" s="17">
        <v>97.651421508034602</v>
      </c>
      <c r="F87" s="17">
        <v>3.82096069868996</v>
      </c>
      <c r="G87" s="17">
        <v>96.179039301309999</v>
      </c>
      <c r="H87" s="17">
        <v>2.09424083769634</v>
      </c>
      <c r="I87" s="17">
        <v>97.905759162303696</v>
      </c>
      <c r="J87" s="17">
        <v>2.7057497181510701</v>
      </c>
      <c r="K87" s="17">
        <v>97.294250281848903</v>
      </c>
      <c r="L87" s="17">
        <v>3.3067274800456099</v>
      </c>
      <c r="M87" s="17">
        <v>96.693272519954405</v>
      </c>
      <c r="N87" s="17">
        <v>2.8604118993135002</v>
      </c>
      <c r="O87" s="17">
        <v>97.139588100686495</v>
      </c>
      <c r="P87" s="17">
        <v>1.54277699859748</v>
      </c>
      <c r="Q87" s="17">
        <v>98.457223001402497</v>
      </c>
      <c r="R87" s="17">
        <v>3.7986704653371302</v>
      </c>
      <c r="S87" s="17">
        <v>96.201329534662904</v>
      </c>
    </row>
    <row r="88" spans="1:19" x14ac:dyDescent="0.2">
      <c r="A88" s="22" t="s">
        <v>92</v>
      </c>
      <c r="B88" s="17">
        <v>5.5555555555555598</v>
      </c>
      <c r="C88" s="17">
        <v>94.4444444444444</v>
      </c>
      <c r="D88" s="17">
        <v>0</v>
      </c>
      <c r="E88" s="17">
        <v>100</v>
      </c>
      <c r="F88" s="17">
        <v>0</v>
      </c>
      <c r="G88" s="17">
        <v>100</v>
      </c>
      <c r="H88" s="17">
        <v>0</v>
      </c>
      <c r="I88" s="17">
        <v>100</v>
      </c>
      <c r="J88" s="17">
        <v>0</v>
      </c>
      <c r="K88" s="17">
        <v>100</v>
      </c>
      <c r="L88" s="17">
        <v>0</v>
      </c>
      <c r="M88" s="17">
        <v>100</v>
      </c>
      <c r="N88" s="17">
        <v>0</v>
      </c>
      <c r="O88" s="17">
        <v>100</v>
      </c>
      <c r="P88" s="17">
        <v>0</v>
      </c>
      <c r="Q88" s="17">
        <v>100</v>
      </c>
      <c r="R88" s="17">
        <v>0</v>
      </c>
      <c r="S88" s="17">
        <v>100</v>
      </c>
    </row>
    <row r="89" spans="1:19" x14ac:dyDescent="0.2">
      <c r="A89" s="21" t="s">
        <v>66</v>
      </c>
      <c r="B89" s="25">
        <v>36.928104575163403</v>
      </c>
      <c r="C89" s="25">
        <v>63.071895424836597</v>
      </c>
      <c r="D89" s="25">
        <v>37.477148080438802</v>
      </c>
      <c r="E89" s="25">
        <v>62.522851919561198</v>
      </c>
      <c r="F89" s="25">
        <v>35.031847133757999</v>
      </c>
      <c r="G89" s="25">
        <v>64.968152866241994</v>
      </c>
      <c r="H89" s="25">
        <v>33.454018826937002</v>
      </c>
      <c r="I89" s="25">
        <v>66.545981173062998</v>
      </c>
      <c r="J89" s="25">
        <v>33.9271882261813</v>
      </c>
      <c r="K89" s="25">
        <v>66.0728117738187</v>
      </c>
      <c r="L89" s="25">
        <v>35.576923076923102</v>
      </c>
      <c r="M89" s="25">
        <v>64.423076923076906</v>
      </c>
      <c r="N89" s="25">
        <v>37.170263788968803</v>
      </c>
      <c r="O89" s="25">
        <v>62.829736211031197</v>
      </c>
      <c r="P89" s="25">
        <v>34.845559845559798</v>
      </c>
      <c r="Q89" s="25">
        <v>65.154440154440195</v>
      </c>
      <c r="R89" s="25">
        <v>33.173406442769</v>
      </c>
      <c r="S89" s="25">
        <v>66.826593557231007</v>
      </c>
    </row>
    <row r="90" spans="1:19" x14ac:dyDescent="0.2">
      <c r="A90" s="22" t="s">
        <v>89</v>
      </c>
      <c r="B90" s="17">
        <v>32.835820895522403</v>
      </c>
      <c r="C90" s="17">
        <v>67.164179104477597</v>
      </c>
      <c r="D90" s="17">
        <v>39.639639639639597</v>
      </c>
      <c r="E90" s="17">
        <v>60.360360360360403</v>
      </c>
      <c r="F90" s="17">
        <v>46.728971962616797</v>
      </c>
      <c r="G90" s="17">
        <v>53.271028037383203</v>
      </c>
      <c r="H90" s="17">
        <v>38.3116883116883</v>
      </c>
      <c r="I90" s="17">
        <v>61.6883116883117</v>
      </c>
      <c r="J90" s="17">
        <v>33.082706766917298</v>
      </c>
      <c r="K90" s="17">
        <v>66.917293233082702</v>
      </c>
      <c r="L90" s="17">
        <v>35.772357723577201</v>
      </c>
      <c r="M90" s="17">
        <v>64.227642276422799</v>
      </c>
      <c r="N90" s="17">
        <v>41.911764705882398</v>
      </c>
      <c r="O90" s="17">
        <v>58.088235294117702</v>
      </c>
      <c r="P90" s="17">
        <v>34.210526315789501</v>
      </c>
      <c r="Q90" s="17">
        <v>65.789473684210506</v>
      </c>
      <c r="R90" s="17">
        <v>38.524590163934398</v>
      </c>
      <c r="S90" s="17">
        <v>61.475409836065602</v>
      </c>
    </row>
    <row r="91" spans="1:19" x14ac:dyDescent="0.2">
      <c r="A91" s="22" t="s">
        <v>54</v>
      </c>
      <c r="B91" s="17">
        <v>19.387755102040799</v>
      </c>
      <c r="C91" s="17">
        <v>80.612244897959201</v>
      </c>
      <c r="D91" s="17">
        <v>16.6666666666667</v>
      </c>
      <c r="E91" s="17">
        <v>83.3333333333333</v>
      </c>
      <c r="F91" s="17">
        <v>13.461538461538501</v>
      </c>
      <c r="G91" s="17">
        <v>86.538461538461505</v>
      </c>
      <c r="H91" s="17">
        <v>19.318181818181799</v>
      </c>
      <c r="I91" s="17">
        <v>80.681818181818201</v>
      </c>
      <c r="J91" s="17">
        <v>15.5339805825243</v>
      </c>
      <c r="K91" s="17">
        <v>84.466019417475707</v>
      </c>
      <c r="L91" s="17">
        <v>16.2162162162162</v>
      </c>
      <c r="M91" s="17">
        <v>83.783783783783804</v>
      </c>
      <c r="N91" s="17">
        <v>17.441860465116299</v>
      </c>
      <c r="O91" s="17">
        <v>82.558139534883693</v>
      </c>
      <c r="P91" s="17">
        <v>18.518518518518501</v>
      </c>
      <c r="Q91" s="17">
        <v>81.481481481481495</v>
      </c>
      <c r="R91" s="17">
        <v>13.3333333333333</v>
      </c>
      <c r="S91" s="17">
        <v>86.6666666666667</v>
      </c>
    </row>
    <row r="92" spans="1:19" x14ac:dyDescent="0.2">
      <c r="A92" s="22" t="s">
        <v>90</v>
      </c>
      <c r="B92" s="17">
        <v>39.130434782608702</v>
      </c>
      <c r="C92" s="17">
        <v>60.869565217391298</v>
      </c>
      <c r="D92" s="17">
        <v>36.363636363636402</v>
      </c>
      <c r="E92" s="17">
        <v>63.636363636363598</v>
      </c>
      <c r="F92" s="17">
        <v>38.709677419354797</v>
      </c>
      <c r="G92" s="17">
        <v>61.290322580645203</v>
      </c>
      <c r="H92" s="17">
        <v>36.144578313253</v>
      </c>
      <c r="I92" s="17">
        <v>63.855421686747</v>
      </c>
      <c r="J92" s="17">
        <v>52.112676056338003</v>
      </c>
      <c r="K92" s="17">
        <v>47.887323943661997</v>
      </c>
      <c r="L92" s="17">
        <v>35.714285714285701</v>
      </c>
      <c r="M92" s="17">
        <v>64.285714285714306</v>
      </c>
      <c r="N92" s="17">
        <v>36.842105263157897</v>
      </c>
      <c r="O92" s="17">
        <v>63.157894736842103</v>
      </c>
      <c r="P92" s="17">
        <v>53.3333333333333</v>
      </c>
      <c r="Q92" s="17">
        <v>46.6666666666667</v>
      </c>
      <c r="R92" s="17">
        <v>48.695652173912997</v>
      </c>
      <c r="S92" s="17">
        <v>51.304347826087003</v>
      </c>
    </row>
    <row r="93" spans="1:19" x14ac:dyDescent="0.2">
      <c r="A93" s="22" t="s">
        <v>111</v>
      </c>
      <c r="B93" s="17">
        <v>38.244047619047599</v>
      </c>
      <c r="C93" s="17">
        <v>61.755952380952401</v>
      </c>
      <c r="D93" s="17">
        <v>37.7008652657602</v>
      </c>
      <c r="E93" s="17">
        <v>62.2991347342398</v>
      </c>
      <c r="F93" s="17">
        <v>33.951965065502201</v>
      </c>
      <c r="G93" s="17">
        <v>66.048034934497807</v>
      </c>
      <c r="H93" s="17">
        <v>32.356020942408399</v>
      </c>
      <c r="I93" s="17">
        <v>67.643979057591594</v>
      </c>
      <c r="J93" s="17">
        <v>33.821871476888397</v>
      </c>
      <c r="K93" s="17">
        <v>66.178128523111596</v>
      </c>
      <c r="L93" s="17">
        <v>34.891676168757101</v>
      </c>
      <c r="M93" s="17">
        <v>65.108323831242899</v>
      </c>
      <c r="N93" s="17">
        <v>37.185354691075503</v>
      </c>
      <c r="O93" s="17">
        <v>62.814645308924497</v>
      </c>
      <c r="P93" s="17">
        <v>32.398316970547</v>
      </c>
      <c r="Q93" s="17">
        <v>67.601683029453</v>
      </c>
      <c r="R93" s="17">
        <v>31.339031339031301</v>
      </c>
      <c r="S93" s="17">
        <v>68.660968660968706</v>
      </c>
    </row>
    <row r="94" spans="1:19" x14ac:dyDescent="0.2">
      <c r="A94" s="22" t="s">
        <v>92</v>
      </c>
      <c r="B94" s="17">
        <v>65.714285714285694</v>
      </c>
      <c r="C94" s="17">
        <v>34.285714285714299</v>
      </c>
      <c r="D94" s="17">
        <v>67.391304347826093</v>
      </c>
      <c r="E94" s="17">
        <v>32.6086956521739</v>
      </c>
      <c r="F94" s="17">
        <v>61.194029850746297</v>
      </c>
      <c r="G94" s="17">
        <v>38.805970149253703</v>
      </c>
      <c r="H94" s="17">
        <v>46.534653465346501</v>
      </c>
      <c r="I94" s="17">
        <v>53.465346534653499</v>
      </c>
      <c r="J94" s="17">
        <v>42.268041237113401</v>
      </c>
      <c r="K94" s="17">
        <v>57.731958762886599</v>
      </c>
      <c r="L94" s="17">
        <v>57.7777777777778</v>
      </c>
      <c r="M94" s="17">
        <v>42.2222222222222</v>
      </c>
      <c r="N94" s="17">
        <v>50.632911392405099</v>
      </c>
      <c r="O94" s="17">
        <v>49.367088607594901</v>
      </c>
      <c r="P94" s="17">
        <v>51.25</v>
      </c>
      <c r="Q94" s="17">
        <v>48.75</v>
      </c>
      <c r="R94" s="17">
        <v>43.6170212765958</v>
      </c>
      <c r="S94" s="17">
        <v>56.3829787234042</v>
      </c>
    </row>
    <row r="95" spans="1:19" x14ac:dyDescent="0.2">
      <c r="A95" s="21" t="s">
        <v>67</v>
      </c>
      <c r="B95" s="25">
        <v>7.5081610446137104</v>
      </c>
      <c r="C95" s="25">
        <v>92.491838955386299</v>
      </c>
      <c r="D95" s="25">
        <v>6.31290027447392</v>
      </c>
      <c r="E95" s="25">
        <v>93.687099725526096</v>
      </c>
      <c r="F95" s="25">
        <v>6.7675159235668803</v>
      </c>
      <c r="G95" s="25">
        <v>93.232484076433096</v>
      </c>
      <c r="H95" s="25">
        <v>7.45836350470673</v>
      </c>
      <c r="I95" s="25">
        <v>92.541636495293304</v>
      </c>
      <c r="J95" s="25">
        <v>7.4303405572755397</v>
      </c>
      <c r="K95" s="25">
        <v>92.5696594427245</v>
      </c>
      <c r="L95" s="25">
        <v>7.2916666666666696</v>
      </c>
      <c r="M95" s="25">
        <v>92.7083333333333</v>
      </c>
      <c r="N95" s="25">
        <v>7.52</v>
      </c>
      <c r="O95" s="25">
        <v>92.48</v>
      </c>
      <c r="P95" s="25">
        <v>7.3359073359073399</v>
      </c>
      <c r="Q95" s="25">
        <v>92.664092664092706</v>
      </c>
      <c r="R95" s="25">
        <v>6.7123287671232896</v>
      </c>
      <c r="S95" s="25">
        <v>93.287671232876704</v>
      </c>
    </row>
    <row r="96" spans="1:19" x14ac:dyDescent="0.2">
      <c r="A96" s="22" t="s">
        <v>89</v>
      </c>
      <c r="B96" s="17">
        <v>10.4477611940298</v>
      </c>
      <c r="C96" s="17">
        <v>89.552238805970106</v>
      </c>
      <c r="D96" s="17">
        <v>8.1081081081081106</v>
      </c>
      <c r="E96" s="17">
        <v>91.891891891891902</v>
      </c>
      <c r="F96" s="17">
        <v>13.0841121495327</v>
      </c>
      <c r="G96" s="17">
        <v>86.9158878504673</v>
      </c>
      <c r="H96" s="17">
        <v>15.5844155844156</v>
      </c>
      <c r="I96" s="17">
        <v>84.415584415584405</v>
      </c>
      <c r="J96" s="17">
        <v>9.77443609022556</v>
      </c>
      <c r="K96" s="17">
        <v>90.225563909774394</v>
      </c>
      <c r="L96" s="17">
        <v>13.0081300813008</v>
      </c>
      <c r="M96" s="17">
        <v>86.991869918699194</v>
      </c>
      <c r="N96" s="17">
        <v>14.705882352941201</v>
      </c>
      <c r="O96" s="17">
        <v>85.294117647058798</v>
      </c>
      <c r="P96" s="17">
        <v>14.0350877192982</v>
      </c>
      <c r="Q96" s="17">
        <v>85.964912280701796</v>
      </c>
      <c r="R96" s="17">
        <v>13.934426229508199</v>
      </c>
      <c r="S96" s="17">
        <v>86.065573770491795</v>
      </c>
    </row>
    <row r="97" spans="1:19" x14ac:dyDescent="0.2">
      <c r="A97" s="22" t="s">
        <v>54</v>
      </c>
      <c r="B97" s="17">
        <v>2.0202020202020199</v>
      </c>
      <c r="C97" s="17">
        <v>97.979797979797993</v>
      </c>
      <c r="D97" s="17">
        <v>2.4096385542168699</v>
      </c>
      <c r="E97" s="17">
        <v>97.590361445783103</v>
      </c>
      <c r="F97" s="17">
        <v>0</v>
      </c>
      <c r="G97" s="17">
        <v>100</v>
      </c>
      <c r="H97" s="17">
        <v>0</v>
      </c>
      <c r="I97" s="17">
        <v>100</v>
      </c>
      <c r="J97" s="17">
        <v>1.92307692307692</v>
      </c>
      <c r="K97" s="17">
        <v>98.076923076923094</v>
      </c>
      <c r="L97" s="17">
        <v>2.7027027027027</v>
      </c>
      <c r="M97" s="17">
        <v>97.297297297297305</v>
      </c>
      <c r="N97" s="17">
        <v>2.3529411764705901</v>
      </c>
      <c r="O97" s="17">
        <v>97.647058823529406</v>
      </c>
      <c r="P97" s="17">
        <v>0</v>
      </c>
      <c r="Q97" s="17">
        <v>100</v>
      </c>
      <c r="R97" s="17">
        <v>2.6315789473684199</v>
      </c>
      <c r="S97" s="17">
        <v>97.368421052631604</v>
      </c>
    </row>
    <row r="98" spans="1:19" x14ac:dyDescent="0.2">
      <c r="A98" s="22" t="s">
        <v>90</v>
      </c>
      <c r="B98" s="17">
        <v>8.6956521739130395</v>
      </c>
      <c r="C98" s="17">
        <v>91.304347826086996</v>
      </c>
      <c r="D98" s="17">
        <v>18.181818181818201</v>
      </c>
      <c r="E98" s="17">
        <v>81.818181818181799</v>
      </c>
      <c r="F98" s="17">
        <v>11.290322580645199</v>
      </c>
      <c r="G98" s="17">
        <v>88.709677419354804</v>
      </c>
      <c r="H98" s="17">
        <v>16.867469879518101</v>
      </c>
      <c r="I98" s="17">
        <v>83.132530120481903</v>
      </c>
      <c r="J98" s="17">
        <v>8.4507042253521103</v>
      </c>
      <c r="K98" s="17">
        <v>91.549295774647902</v>
      </c>
      <c r="L98" s="17">
        <v>17.8571428571429</v>
      </c>
      <c r="M98" s="17">
        <v>82.142857142857096</v>
      </c>
      <c r="N98" s="17">
        <v>14.473684210526301</v>
      </c>
      <c r="O98" s="17">
        <v>85.526315789473699</v>
      </c>
      <c r="P98" s="17">
        <v>13.3333333333333</v>
      </c>
      <c r="Q98" s="17">
        <v>86.6666666666667</v>
      </c>
      <c r="R98" s="17">
        <v>13.0434782608696</v>
      </c>
      <c r="S98" s="17">
        <v>86.956521739130395</v>
      </c>
    </row>
    <row r="99" spans="1:19" x14ac:dyDescent="0.2">
      <c r="A99" s="22" t="s">
        <v>111</v>
      </c>
      <c r="B99" s="17">
        <v>7.58928571428571</v>
      </c>
      <c r="C99" s="17">
        <v>92.410714285714306</v>
      </c>
      <c r="D99" s="17">
        <v>5.0679851668726803</v>
      </c>
      <c r="E99" s="17">
        <v>94.932014833127297</v>
      </c>
      <c r="F99" s="17">
        <v>6.0043668122270697</v>
      </c>
      <c r="G99" s="17">
        <v>93.995633187772896</v>
      </c>
      <c r="H99" s="17">
        <v>4.9214659685863902</v>
      </c>
      <c r="I99" s="17">
        <v>95.078534031413596</v>
      </c>
      <c r="J99" s="17">
        <v>6.6516347237880504</v>
      </c>
      <c r="K99" s="17">
        <v>93.348365276211993</v>
      </c>
      <c r="L99" s="17">
        <v>5.24515393386545</v>
      </c>
      <c r="M99" s="17">
        <v>94.754846066134505</v>
      </c>
      <c r="N99" s="17">
        <v>5.6064073226544604</v>
      </c>
      <c r="O99" s="17">
        <v>94.393592677345495</v>
      </c>
      <c r="P99" s="17">
        <v>4.9088359046283303</v>
      </c>
      <c r="Q99" s="17">
        <v>95.091164095371695</v>
      </c>
      <c r="R99" s="17">
        <v>5.1282051282051304</v>
      </c>
      <c r="S99" s="17">
        <v>94.871794871794904</v>
      </c>
    </row>
    <row r="100" spans="1:19" x14ac:dyDescent="0.2">
      <c r="A100" s="23" t="s">
        <v>92</v>
      </c>
      <c r="B100" s="19">
        <v>14.285714285714301</v>
      </c>
      <c r="C100" s="19">
        <v>85.714285714285694</v>
      </c>
      <c r="D100" s="19">
        <v>19.565217391304301</v>
      </c>
      <c r="E100" s="19">
        <v>80.434782608695699</v>
      </c>
      <c r="F100" s="19">
        <v>13.4328358208955</v>
      </c>
      <c r="G100" s="19">
        <v>86.567164179104495</v>
      </c>
      <c r="H100" s="19">
        <v>17.821782178217799</v>
      </c>
      <c r="I100" s="19">
        <v>82.178217821782198</v>
      </c>
      <c r="J100" s="19">
        <v>16.494845360824701</v>
      </c>
      <c r="K100" s="19">
        <v>83.505154639175302</v>
      </c>
      <c r="L100" s="19">
        <v>13.3333333333333</v>
      </c>
      <c r="M100" s="19">
        <v>86.6666666666667</v>
      </c>
      <c r="N100" s="19">
        <v>15.1898734177215</v>
      </c>
      <c r="O100" s="19">
        <v>84.8101265822785</v>
      </c>
      <c r="P100" s="19">
        <v>18.75</v>
      </c>
      <c r="Q100" s="19">
        <v>81.25</v>
      </c>
      <c r="R100" s="19">
        <v>10.6382978723404</v>
      </c>
      <c r="S100" s="19">
        <v>89.361702127659598</v>
      </c>
    </row>
    <row r="101" spans="1:19" x14ac:dyDescent="0.2">
      <c r="A101" s="9" t="s">
        <v>20</v>
      </c>
    </row>
    <row r="102" spans="1:19" x14ac:dyDescent="0.2">
      <c r="A102" s="21" t="s">
        <v>63</v>
      </c>
      <c r="B102" s="25">
        <v>73.395258560931694</v>
      </c>
      <c r="C102" s="25">
        <v>26.604741439068299</v>
      </c>
      <c r="D102" s="25">
        <v>72.959300988733006</v>
      </c>
      <c r="E102" s="25">
        <v>27.040699011267002</v>
      </c>
      <c r="F102" s="25">
        <v>72.011358258400406</v>
      </c>
      <c r="G102" s="25">
        <v>27.988641741599601</v>
      </c>
      <c r="H102" s="25">
        <v>74.154923091093295</v>
      </c>
      <c r="I102" s="25">
        <v>25.845076908906702</v>
      </c>
      <c r="J102" s="25">
        <v>73.598499802605602</v>
      </c>
      <c r="K102" s="25">
        <v>26.401500197394402</v>
      </c>
      <c r="L102" s="25">
        <v>75.3023205142172</v>
      </c>
      <c r="M102" s="25">
        <v>24.6976794857828</v>
      </c>
      <c r="N102" s="25">
        <v>74.308768154922006</v>
      </c>
      <c r="O102" s="25">
        <v>25.691231845078001</v>
      </c>
      <c r="P102" s="25">
        <v>73.421840426916603</v>
      </c>
      <c r="Q102" s="25">
        <v>26.578159573083401</v>
      </c>
      <c r="R102" s="25">
        <v>73.911135490948993</v>
      </c>
      <c r="S102" s="25">
        <v>26.088864509051</v>
      </c>
    </row>
    <row r="103" spans="1:19" x14ac:dyDescent="0.2">
      <c r="A103" s="22" t="s">
        <v>89</v>
      </c>
      <c r="B103" s="17">
        <v>93.150684931506802</v>
      </c>
      <c r="C103" s="17">
        <v>6.8493150684931496</v>
      </c>
      <c r="D103" s="17">
        <v>92.503176620076204</v>
      </c>
      <c r="E103" s="17">
        <v>7.49682337992376</v>
      </c>
      <c r="F103" s="17">
        <v>92.651757188498394</v>
      </c>
      <c r="G103" s="17">
        <v>7.3482428115016001</v>
      </c>
      <c r="H103" s="17">
        <v>93.097345132743399</v>
      </c>
      <c r="I103" s="17">
        <v>6.9026548672566399</v>
      </c>
      <c r="J103" s="17">
        <v>93.236714975845402</v>
      </c>
      <c r="K103" s="17">
        <v>6.7632850241545901</v>
      </c>
      <c r="L103" s="17">
        <v>91.917098445595897</v>
      </c>
      <c r="M103" s="17">
        <v>8.0829015544041507</v>
      </c>
      <c r="N103" s="17">
        <v>93.548387096774206</v>
      </c>
      <c r="O103" s="17">
        <v>6.4516129032258096</v>
      </c>
      <c r="P103" s="17">
        <v>92.713567839196003</v>
      </c>
      <c r="Q103" s="17">
        <v>7.2864321608040203</v>
      </c>
      <c r="R103" s="17">
        <v>90.943396226415103</v>
      </c>
      <c r="S103" s="17">
        <v>9.0566037735849108</v>
      </c>
    </row>
    <row r="104" spans="1:19" x14ac:dyDescent="0.2">
      <c r="A104" s="22" t="s">
        <v>54</v>
      </c>
      <c r="B104" s="17">
        <v>53.641618497109803</v>
      </c>
      <c r="C104" s="17">
        <v>46.358381502890197</v>
      </c>
      <c r="D104" s="17">
        <v>50.150451354062199</v>
      </c>
      <c r="E104" s="17">
        <v>49.849548645937801</v>
      </c>
      <c r="F104" s="17">
        <v>47.156904660111202</v>
      </c>
      <c r="G104" s="17">
        <v>52.843095339888798</v>
      </c>
      <c r="H104" s="17">
        <v>46.440823327615803</v>
      </c>
      <c r="I104" s="17">
        <v>53.559176672384197</v>
      </c>
      <c r="J104" s="17">
        <v>42.812172088142702</v>
      </c>
      <c r="K104" s="17">
        <v>57.187827911857298</v>
      </c>
      <c r="L104" s="17">
        <v>42.634080108621902</v>
      </c>
      <c r="M104" s="17">
        <v>57.365919891378098</v>
      </c>
      <c r="N104" s="17">
        <v>38.173455978974999</v>
      </c>
      <c r="O104" s="17">
        <v>61.826544021025001</v>
      </c>
      <c r="P104" s="17">
        <v>38.091216216216203</v>
      </c>
      <c r="Q104" s="17">
        <v>61.908783783783797</v>
      </c>
      <c r="R104" s="17">
        <v>41.609589041095902</v>
      </c>
      <c r="S104" s="17">
        <v>58.390410958904098</v>
      </c>
    </row>
    <row r="105" spans="1:19" x14ac:dyDescent="0.2">
      <c r="A105" s="22" t="s">
        <v>90</v>
      </c>
      <c r="B105" s="17">
        <v>85.253456221198107</v>
      </c>
      <c r="C105" s="17">
        <v>14.746543778801801</v>
      </c>
      <c r="D105" s="17">
        <v>83.823529411764696</v>
      </c>
      <c r="E105" s="17">
        <v>16.176470588235301</v>
      </c>
      <c r="F105" s="17">
        <v>83.056478405315602</v>
      </c>
      <c r="G105" s="17">
        <v>16.943521594684398</v>
      </c>
      <c r="H105" s="17">
        <v>86.035313001605104</v>
      </c>
      <c r="I105" s="17">
        <v>13.9646869983949</v>
      </c>
      <c r="J105" s="17">
        <v>86.370370370370395</v>
      </c>
      <c r="K105" s="17">
        <v>13.6296296296296</v>
      </c>
      <c r="L105" s="17">
        <v>83.616692426584194</v>
      </c>
      <c r="M105" s="17">
        <v>16.383307573415799</v>
      </c>
      <c r="N105" s="17">
        <v>87.096774193548399</v>
      </c>
      <c r="O105" s="17">
        <v>12.9032258064516</v>
      </c>
      <c r="P105" s="17">
        <v>84.641068447412394</v>
      </c>
      <c r="Q105" s="17">
        <v>15.358931552587601</v>
      </c>
      <c r="R105" s="17">
        <v>85.305591677503301</v>
      </c>
      <c r="S105" s="17">
        <v>14.694408322496701</v>
      </c>
    </row>
    <row r="106" spans="1:19" x14ac:dyDescent="0.2">
      <c r="A106" s="22" t="s">
        <v>111</v>
      </c>
      <c r="B106" s="17">
        <v>76.273998577862102</v>
      </c>
      <c r="C106" s="17">
        <v>23.726001422137902</v>
      </c>
      <c r="D106" s="17">
        <v>76.190476190476204</v>
      </c>
      <c r="E106" s="17">
        <v>23.8095238095238</v>
      </c>
      <c r="F106" s="17">
        <v>75.552707465555898</v>
      </c>
      <c r="G106" s="17">
        <v>24.447292534444099</v>
      </c>
      <c r="H106" s="17">
        <v>77.867138491233703</v>
      </c>
      <c r="I106" s="17">
        <v>22.1328615087663</v>
      </c>
      <c r="J106" s="17">
        <v>76.255319148936195</v>
      </c>
      <c r="K106" s="17">
        <v>23.744680851063801</v>
      </c>
      <c r="L106" s="17">
        <v>77.623798965262395</v>
      </c>
      <c r="M106" s="17">
        <v>22.376201034737601</v>
      </c>
      <c r="N106" s="17">
        <v>76.959882223040097</v>
      </c>
      <c r="O106" s="17">
        <v>23.040117776959899</v>
      </c>
      <c r="P106" s="17">
        <v>74.546279491833005</v>
      </c>
      <c r="Q106" s="17">
        <v>25.453720508166999</v>
      </c>
      <c r="R106" s="17">
        <v>74.320557491289193</v>
      </c>
      <c r="S106" s="17">
        <v>25.6794425087108</v>
      </c>
    </row>
    <row r="107" spans="1:19" x14ac:dyDescent="0.2">
      <c r="A107" s="22" t="s">
        <v>92</v>
      </c>
      <c r="B107" s="17">
        <v>95.121951219512198</v>
      </c>
      <c r="C107" s="17">
        <v>4.8780487804878003</v>
      </c>
      <c r="D107" s="17">
        <v>96.696696696696705</v>
      </c>
      <c r="E107" s="17">
        <v>3.3033033033032999</v>
      </c>
      <c r="F107" s="17">
        <v>94.582392776523704</v>
      </c>
      <c r="G107" s="17">
        <v>5.4176072234763</v>
      </c>
      <c r="H107" s="17">
        <v>97.117117117117104</v>
      </c>
      <c r="I107" s="17">
        <v>2.8828828828828801</v>
      </c>
      <c r="J107" s="17">
        <v>95.631825273010904</v>
      </c>
      <c r="K107" s="17">
        <v>4.3681747269890803</v>
      </c>
      <c r="L107" s="17">
        <v>96.041055718475107</v>
      </c>
      <c r="M107" s="17">
        <v>3.9589442815249298</v>
      </c>
      <c r="N107" s="17">
        <v>93.848580441640394</v>
      </c>
      <c r="O107" s="17">
        <v>6.1514195583596196</v>
      </c>
      <c r="P107" s="17">
        <v>94.683908045977006</v>
      </c>
      <c r="Q107" s="17">
        <v>5.3160919540229896</v>
      </c>
      <c r="R107" s="17">
        <v>94.245723172628303</v>
      </c>
      <c r="S107" s="17">
        <v>5.7542768273717</v>
      </c>
    </row>
    <row r="108" spans="1:19" x14ac:dyDescent="0.2">
      <c r="A108" s="21" t="s">
        <v>64</v>
      </c>
      <c r="B108" s="25">
        <v>39.747677803965097</v>
      </c>
      <c r="C108" s="25">
        <v>60.252322196034903</v>
      </c>
      <c r="D108" s="25">
        <v>41.124396412968501</v>
      </c>
      <c r="E108" s="25">
        <v>58.875603587031499</v>
      </c>
      <c r="F108" s="25">
        <v>42.9436819687648</v>
      </c>
      <c r="G108" s="25">
        <v>57.0563180312352</v>
      </c>
      <c r="H108" s="25">
        <v>46.412452795431498</v>
      </c>
      <c r="I108" s="25">
        <v>53.587547204568502</v>
      </c>
      <c r="J108" s="25">
        <v>47.729964469009097</v>
      </c>
      <c r="K108" s="25">
        <v>52.270035530990903</v>
      </c>
      <c r="L108" s="25">
        <v>50.909685150887903</v>
      </c>
      <c r="M108" s="25">
        <v>49.090314849112097</v>
      </c>
      <c r="N108" s="25">
        <v>50.672404518558402</v>
      </c>
      <c r="O108" s="25">
        <v>49.327595481441598</v>
      </c>
      <c r="P108" s="25">
        <v>49.850318885851898</v>
      </c>
      <c r="Q108" s="25">
        <v>50.149681114148102</v>
      </c>
      <c r="R108" s="25">
        <v>50.466264399341703</v>
      </c>
      <c r="S108" s="25">
        <v>49.533735600658297</v>
      </c>
    </row>
    <row r="109" spans="1:19" x14ac:dyDescent="0.2">
      <c r="A109" s="22" t="s">
        <v>89</v>
      </c>
      <c r="B109" s="17">
        <v>71.232876712328803</v>
      </c>
      <c r="C109" s="17">
        <v>28.7671232876712</v>
      </c>
      <c r="D109" s="17">
        <v>72.172808132147395</v>
      </c>
      <c r="E109" s="17">
        <v>27.827191867852601</v>
      </c>
      <c r="F109" s="17">
        <v>75.292864749733795</v>
      </c>
      <c r="G109" s="17">
        <v>24.707135250266202</v>
      </c>
      <c r="H109" s="17">
        <v>76.460176991150405</v>
      </c>
      <c r="I109" s="17">
        <v>23.539823008849599</v>
      </c>
      <c r="J109" s="17">
        <v>78.454106280193201</v>
      </c>
      <c r="K109" s="17">
        <v>21.545893719806799</v>
      </c>
      <c r="L109" s="17">
        <v>76.580310880829003</v>
      </c>
      <c r="M109" s="17">
        <v>23.419689119171</v>
      </c>
      <c r="N109" s="17">
        <v>81.754032258064498</v>
      </c>
      <c r="O109" s="17">
        <v>18.245967741935502</v>
      </c>
      <c r="P109" s="17">
        <v>80.150753768844197</v>
      </c>
      <c r="Q109" s="17">
        <v>19.849246231155799</v>
      </c>
      <c r="R109" s="17">
        <v>79.874213836478006</v>
      </c>
      <c r="S109" s="17">
        <v>20.125786163522001</v>
      </c>
    </row>
    <row r="110" spans="1:19" x14ac:dyDescent="0.2">
      <c r="A110" s="22" t="s">
        <v>54</v>
      </c>
      <c r="B110" s="17">
        <v>11.849710982658999</v>
      </c>
      <c r="C110" s="17">
        <v>88.150289017340995</v>
      </c>
      <c r="D110" s="17">
        <v>11.634904714142399</v>
      </c>
      <c r="E110" s="17">
        <v>88.365095285857606</v>
      </c>
      <c r="F110" s="17">
        <v>11.842667806754999</v>
      </c>
      <c r="G110" s="17">
        <v>88.157332193244997</v>
      </c>
      <c r="H110" s="17">
        <v>12.1355060034305</v>
      </c>
      <c r="I110" s="17">
        <v>87.864493996569493</v>
      </c>
      <c r="J110" s="17">
        <v>11.1227701993704</v>
      </c>
      <c r="K110" s="17">
        <v>88.877229800629607</v>
      </c>
      <c r="L110" s="17">
        <v>12.627291242362499</v>
      </c>
      <c r="M110" s="17">
        <v>87.372708757637497</v>
      </c>
      <c r="N110" s="17">
        <v>11.0381077529566</v>
      </c>
      <c r="O110" s="17">
        <v>88.961892247043394</v>
      </c>
      <c r="P110" s="17">
        <v>10.8108108108108</v>
      </c>
      <c r="Q110" s="17">
        <v>89.189189189189193</v>
      </c>
      <c r="R110" s="17">
        <v>14.2979452054795</v>
      </c>
      <c r="S110" s="17">
        <v>85.702054794520507</v>
      </c>
    </row>
    <row r="111" spans="1:19" x14ac:dyDescent="0.2">
      <c r="A111" s="22" t="s">
        <v>90</v>
      </c>
      <c r="B111" s="17">
        <v>57.834101382488498</v>
      </c>
      <c r="C111" s="17">
        <v>42.165898617511502</v>
      </c>
      <c r="D111" s="17">
        <v>57.536764705882298</v>
      </c>
      <c r="E111" s="17">
        <v>42.463235294117602</v>
      </c>
      <c r="F111" s="17">
        <v>59.800664451827203</v>
      </c>
      <c r="G111" s="17">
        <v>40.199335548172797</v>
      </c>
      <c r="H111" s="17">
        <v>62.760834670946998</v>
      </c>
      <c r="I111" s="17">
        <v>37.239165329053002</v>
      </c>
      <c r="J111" s="17">
        <v>61.629629629629598</v>
      </c>
      <c r="K111" s="17">
        <v>38.370370370370402</v>
      </c>
      <c r="L111" s="17">
        <v>64.451313755795994</v>
      </c>
      <c r="M111" s="17">
        <v>35.548686244203999</v>
      </c>
      <c r="N111" s="17">
        <v>65.918653576437606</v>
      </c>
      <c r="O111" s="17">
        <v>34.081346423562401</v>
      </c>
      <c r="P111" s="17">
        <v>64.6076794657763</v>
      </c>
      <c r="Q111" s="17">
        <v>35.3923205342237</v>
      </c>
      <c r="R111" s="17">
        <v>68.010403120936303</v>
      </c>
      <c r="S111" s="17">
        <v>31.989596879063701</v>
      </c>
    </row>
    <row r="112" spans="1:19" x14ac:dyDescent="0.2">
      <c r="A112" s="22" t="s">
        <v>111</v>
      </c>
      <c r="B112" s="17">
        <v>42.782649917042001</v>
      </c>
      <c r="C112" s="17">
        <v>57.217350082957999</v>
      </c>
      <c r="D112" s="17">
        <v>43.849206349206298</v>
      </c>
      <c r="E112" s="17">
        <v>56.150793650793702</v>
      </c>
      <c r="F112" s="17">
        <v>45.466196731816702</v>
      </c>
      <c r="G112" s="17">
        <v>54.533803268183298</v>
      </c>
      <c r="H112" s="17">
        <v>49.091201544153101</v>
      </c>
      <c r="I112" s="17">
        <v>50.908798455846899</v>
      </c>
      <c r="J112" s="17">
        <v>49.055319148936199</v>
      </c>
      <c r="K112" s="17">
        <v>50.944680851063801</v>
      </c>
      <c r="L112" s="17">
        <v>51.330376940133</v>
      </c>
      <c r="M112" s="17">
        <v>48.669623059867</v>
      </c>
      <c r="N112" s="17">
        <v>50.680898049319097</v>
      </c>
      <c r="O112" s="17">
        <v>49.319101950680903</v>
      </c>
      <c r="P112" s="17">
        <v>48.230490018148799</v>
      </c>
      <c r="Q112" s="17">
        <v>51.769509981851201</v>
      </c>
      <c r="R112" s="17">
        <v>48.066202090592299</v>
      </c>
      <c r="S112" s="17">
        <v>51.933797909407701</v>
      </c>
    </row>
    <row r="113" spans="1:19" x14ac:dyDescent="0.2">
      <c r="A113" s="22" t="s">
        <v>92</v>
      </c>
      <c r="B113" s="17">
        <v>77.235772357723604</v>
      </c>
      <c r="C113" s="17">
        <v>22.764227642276399</v>
      </c>
      <c r="D113" s="17">
        <v>76.276276276276306</v>
      </c>
      <c r="E113" s="17">
        <v>23.723723723723701</v>
      </c>
      <c r="F113" s="17">
        <v>80.135440180586897</v>
      </c>
      <c r="G113" s="17">
        <v>19.864559819413099</v>
      </c>
      <c r="H113" s="17">
        <v>80.900900900900893</v>
      </c>
      <c r="I113" s="17">
        <v>19.099099099099099</v>
      </c>
      <c r="J113" s="17">
        <v>80.187207488299507</v>
      </c>
      <c r="K113" s="17">
        <v>19.812792511700501</v>
      </c>
      <c r="L113" s="17">
        <v>81.085043988269803</v>
      </c>
      <c r="M113" s="17">
        <v>18.914956011730201</v>
      </c>
      <c r="N113" s="17">
        <v>79.968454258675095</v>
      </c>
      <c r="O113" s="17">
        <v>20.031545741324901</v>
      </c>
      <c r="P113" s="17">
        <v>79.1666666666667</v>
      </c>
      <c r="Q113" s="17">
        <v>20.8333333333333</v>
      </c>
      <c r="R113" s="17">
        <v>80.248833592534993</v>
      </c>
      <c r="S113" s="17">
        <v>19.751166407465</v>
      </c>
    </row>
    <row r="114" spans="1:19" x14ac:dyDescent="0.2">
      <c r="A114" s="21" t="s">
        <v>65</v>
      </c>
      <c r="B114" s="25">
        <v>4.4370493621741502</v>
      </c>
      <c r="C114" s="25">
        <v>95.562950637825793</v>
      </c>
      <c r="D114" s="25">
        <v>4.2883421476201402</v>
      </c>
      <c r="E114" s="25">
        <v>95.711657852379901</v>
      </c>
      <c r="F114" s="25">
        <v>4.6379555134879302</v>
      </c>
      <c r="G114" s="25">
        <v>95.362044486512104</v>
      </c>
      <c r="H114" s="25">
        <v>4.55927051671733</v>
      </c>
      <c r="I114" s="25">
        <v>95.440729483282695</v>
      </c>
      <c r="J114" s="25">
        <v>4.5005921831820004</v>
      </c>
      <c r="K114" s="25">
        <v>95.499407816818007</v>
      </c>
      <c r="L114" s="25">
        <v>4.24882884845844</v>
      </c>
      <c r="M114" s="25">
        <v>95.751171151541598</v>
      </c>
      <c r="N114" s="25">
        <v>4.1958041958042003</v>
      </c>
      <c r="O114" s="25">
        <v>95.8041958041958</v>
      </c>
      <c r="P114" s="25">
        <v>3.7225042301184401</v>
      </c>
      <c r="Q114" s="25">
        <v>96.277495769881597</v>
      </c>
      <c r="R114" s="25">
        <v>3.9605046626439901</v>
      </c>
      <c r="S114" s="25">
        <v>96.039495337356001</v>
      </c>
    </row>
    <row r="115" spans="1:19" x14ac:dyDescent="0.2">
      <c r="A115" s="22" t="s">
        <v>89</v>
      </c>
      <c r="B115" s="17">
        <v>7.36301369863014</v>
      </c>
      <c r="C115" s="17">
        <v>92.636986301369902</v>
      </c>
      <c r="D115" s="17">
        <v>3.81194409148666</v>
      </c>
      <c r="E115" s="17">
        <v>96.188055908513306</v>
      </c>
      <c r="F115" s="17">
        <v>5.7507987220447303</v>
      </c>
      <c r="G115" s="17">
        <v>94.249201277955294</v>
      </c>
      <c r="H115" s="17">
        <v>4.8672566371681398</v>
      </c>
      <c r="I115" s="17">
        <v>95.132743362831903</v>
      </c>
      <c r="J115" s="17">
        <v>4.2512077294686001</v>
      </c>
      <c r="K115" s="17">
        <v>95.748792270531396</v>
      </c>
      <c r="L115" s="17">
        <v>3.9378238341968901</v>
      </c>
      <c r="M115" s="17">
        <v>96.062176165803095</v>
      </c>
      <c r="N115" s="17">
        <v>4.3346774193548399</v>
      </c>
      <c r="O115" s="17">
        <v>95.665322580645196</v>
      </c>
      <c r="P115" s="17">
        <v>5.27638190954774</v>
      </c>
      <c r="Q115" s="17">
        <v>94.723618090452305</v>
      </c>
      <c r="R115" s="17">
        <v>2.5157232704402501</v>
      </c>
      <c r="S115" s="17">
        <v>97.484276729559795</v>
      </c>
    </row>
    <row r="116" spans="1:19" x14ac:dyDescent="0.2">
      <c r="A116" s="22" t="s">
        <v>54</v>
      </c>
      <c r="B116" s="17">
        <v>2.4277456647398798</v>
      </c>
      <c r="C116" s="17">
        <v>97.572254335260098</v>
      </c>
      <c r="D116" s="17">
        <v>2.5576730190571699</v>
      </c>
      <c r="E116" s="17">
        <v>97.442326980942795</v>
      </c>
      <c r="F116" s="17">
        <v>2.5651988029072301</v>
      </c>
      <c r="G116" s="17">
        <v>97.434801197092796</v>
      </c>
      <c r="H116" s="17">
        <v>2.2298456260720401</v>
      </c>
      <c r="I116" s="17">
        <v>97.770154373927994</v>
      </c>
      <c r="J116" s="17">
        <v>2.6757607555089198</v>
      </c>
      <c r="K116" s="17">
        <v>97.324239244491096</v>
      </c>
      <c r="L116" s="17">
        <v>2.30821452817379</v>
      </c>
      <c r="M116" s="17">
        <v>97.691785471826194</v>
      </c>
      <c r="N116" s="17">
        <v>2.9566360052562399</v>
      </c>
      <c r="O116" s="17">
        <v>97.0433639947438</v>
      </c>
      <c r="P116" s="17">
        <v>2.1959459459459501</v>
      </c>
      <c r="Q116" s="17">
        <v>97.804054054054106</v>
      </c>
      <c r="R116" s="17">
        <v>2.4828767123287698</v>
      </c>
      <c r="S116" s="17">
        <v>97.517123287671197</v>
      </c>
    </row>
    <row r="117" spans="1:19" x14ac:dyDescent="0.2">
      <c r="A117" s="22" t="s">
        <v>90</v>
      </c>
      <c r="B117" s="17">
        <v>2.0737327188940098</v>
      </c>
      <c r="C117" s="17">
        <v>97.926267281106007</v>
      </c>
      <c r="D117" s="17">
        <v>4.0441176470588198</v>
      </c>
      <c r="E117" s="17">
        <v>95.955882352941202</v>
      </c>
      <c r="F117" s="17">
        <v>3.1561461794019898</v>
      </c>
      <c r="G117" s="17">
        <v>96.843853820598</v>
      </c>
      <c r="H117" s="17">
        <v>3.85232744783307</v>
      </c>
      <c r="I117" s="17">
        <v>96.147672552166895</v>
      </c>
      <c r="J117" s="17">
        <v>3.7037037037037002</v>
      </c>
      <c r="K117" s="17">
        <v>96.296296296296305</v>
      </c>
      <c r="L117" s="17">
        <v>3.24574961360124</v>
      </c>
      <c r="M117" s="17">
        <v>96.754250386398795</v>
      </c>
      <c r="N117" s="17">
        <v>1.8232819074333799</v>
      </c>
      <c r="O117" s="17">
        <v>98.176718092566603</v>
      </c>
      <c r="P117" s="17">
        <v>1.1686143572620999</v>
      </c>
      <c r="Q117" s="17">
        <v>98.831385642737899</v>
      </c>
      <c r="R117" s="17">
        <v>2.7308192457737301</v>
      </c>
      <c r="S117" s="17">
        <v>97.269180754226298</v>
      </c>
    </row>
    <row r="118" spans="1:19" x14ac:dyDescent="0.2">
      <c r="A118" s="22" t="s">
        <v>111</v>
      </c>
      <c r="B118" s="17">
        <v>5.3093150035553496</v>
      </c>
      <c r="C118" s="17">
        <v>94.690684996444602</v>
      </c>
      <c r="D118" s="17">
        <v>5.2579365079365097</v>
      </c>
      <c r="E118" s="17">
        <v>94.742063492063494</v>
      </c>
      <c r="F118" s="17">
        <v>5.6071771867990998</v>
      </c>
      <c r="G118" s="17">
        <v>94.392822813200894</v>
      </c>
      <c r="H118" s="17">
        <v>5.67797973299019</v>
      </c>
      <c r="I118" s="17">
        <v>94.322020267009805</v>
      </c>
      <c r="J118" s="17">
        <v>5.5829787234042598</v>
      </c>
      <c r="K118" s="17">
        <v>94.417021276595705</v>
      </c>
      <c r="L118" s="17">
        <v>5.3399852180340002</v>
      </c>
      <c r="M118" s="17">
        <v>94.660014781965998</v>
      </c>
      <c r="N118" s="17">
        <v>5.1711446448288596</v>
      </c>
      <c r="O118" s="17">
        <v>94.8288553551711</v>
      </c>
      <c r="P118" s="17">
        <v>4.6506352087114298</v>
      </c>
      <c r="Q118" s="17">
        <v>95.349364791288593</v>
      </c>
      <c r="R118" s="17">
        <v>4.9128919860627196</v>
      </c>
      <c r="S118" s="17">
        <v>95.087108013937296</v>
      </c>
    </row>
    <row r="119" spans="1:19" x14ac:dyDescent="0.2">
      <c r="A119" s="22" t="s">
        <v>92</v>
      </c>
      <c r="B119" s="17">
        <v>0.81632653061224503</v>
      </c>
      <c r="C119" s="17">
        <v>99.183673469387799</v>
      </c>
      <c r="D119" s="17">
        <v>1.5015015015015001</v>
      </c>
      <c r="E119" s="17">
        <v>98.498498498498506</v>
      </c>
      <c r="F119" s="17">
        <v>1.58013544018059</v>
      </c>
      <c r="G119" s="17">
        <v>98.419864559819402</v>
      </c>
      <c r="H119" s="17">
        <v>1.9819819819819799</v>
      </c>
      <c r="I119" s="17">
        <v>98.018018018017997</v>
      </c>
      <c r="J119" s="17">
        <v>1.2480499219968799</v>
      </c>
      <c r="K119" s="17">
        <v>98.751950078003105</v>
      </c>
      <c r="L119" s="17">
        <v>1.17302052785924</v>
      </c>
      <c r="M119" s="17">
        <v>98.826979472140806</v>
      </c>
      <c r="N119" s="17">
        <v>1.26182965299685</v>
      </c>
      <c r="O119" s="17">
        <v>98.738170347003106</v>
      </c>
      <c r="P119" s="17">
        <v>0.86206896551724099</v>
      </c>
      <c r="Q119" s="17">
        <v>99.137931034482804</v>
      </c>
      <c r="R119" s="17">
        <v>1.3996889580093299</v>
      </c>
      <c r="S119" s="17">
        <v>98.600311041990693</v>
      </c>
    </row>
    <row r="120" spans="1:19" x14ac:dyDescent="0.2">
      <c r="A120" s="21" t="s">
        <v>66</v>
      </c>
      <c r="B120" s="25">
        <v>18.3834742825454</v>
      </c>
      <c r="C120" s="25">
        <v>81.616525717454607</v>
      </c>
      <c r="D120" s="25">
        <v>18.211083007588002</v>
      </c>
      <c r="E120" s="25">
        <v>81.788916992412098</v>
      </c>
      <c r="F120" s="25">
        <v>17.132039753904401</v>
      </c>
      <c r="G120" s="25">
        <v>82.867960246095606</v>
      </c>
      <c r="H120" s="25">
        <v>16.8462742930828</v>
      </c>
      <c r="I120" s="25">
        <v>83.1537257069172</v>
      </c>
      <c r="J120" s="25">
        <v>17.0153967627319</v>
      </c>
      <c r="K120" s="25">
        <v>82.984603237268104</v>
      </c>
      <c r="L120" s="25">
        <v>17.801503431746401</v>
      </c>
      <c r="M120" s="25">
        <v>82.198496568253603</v>
      </c>
      <c r="N120" s="25">
        <v>17.816030123722399</v>
      </c>
      <c r="O120" s="25">
        <v>82.183969876277601</v>
      </c>
      <c r="P120" s="25">
        <v>19.029025120395701</v>
      </c>
      <c r="Q120" s="25">
        <v>80.970974879604299</v>
      </c>
      <c r="R120" s="25">
        <v>18.464070213933098</v>
      </c>
      <c r="S120" s="25">
        <v>81.535929786066902</v>
      </c>
    </row>
    <row r="121" spans="1:19" x14ac:dyDescent="0.2">
      <c r="A121" s="22" t="s">
        <v>89</v>
      </c>
      <c r="B121" s="17">
        <v>23.630136986301402</v>
      </c>
      <c r="C121" s="17">
        <v>76.369863013698605</v>
      </c>
      <c r="D121" s="17">
        <v>21.8551461245235</v>
      </c>
      <c r="E121" s="17">
        <v>78.1448538754765</v>
      </c>
      <c r="F121" s="17">
        <v>25.452609158679401</v>
      </c>
      <c r="G121" s="17">
        <v>74.547390841320507</v>
      </c>
      <c r="H121" s="17">
        <v>25.4867256637168</v>
      </c>
      <c r="I121" s="17">
        <v>74.513274336283203</v>
      </c>
      <c r="J121" s="17">
        <v>22.4154589371981</v>
      </c>
      <c r="K121" s="17">
        <v>77.584541062801904</v>
      </c>
      <c r="L121" s="17">
        <v>21.6580310880829</v>
      </c>
      <c r="M121" s="17">
        <v>78.341968911917107</v>
      </c>
      <c r="N121" s="17">
        <v>25.806451612903199</v>
      </c>
      <c r="O121" s="17">
        <v>74.193548387096797</v>
      </c>
      <c r="P121" s="17">
        <v>25.628140703517602</v>
      </c>
      <c r="Q121" s="17">
        <v>74.371859296482398</v>
      </c>
      <c r="R121" s="17">
        <v>25.534591194968598</v>
      </c>
      <c r="S121" s="17">
        <v>74.465408805031402</v>
      </c>
    </row>
    <row r="122" spans="1:19" x14ac:dyDescent="0.2">
      <c r="A122" s="22" t="s">
        <v>54</v>
      </c>
      <c r="B122" s="17">
        <v>10.2890173410405</v>
      </c>
      <c r="C122" s="17">
        <v>89.710982658959495</v>
      </c>
      <c r="D122" s="17">
        <v>8.5255767301905703</v>
      </c>
      <c r="E122" s="17">
        <v>91.474423269809407</v>
      </c>
      <c r="F122" s="17">
        <v>6.9687900812312904</v>
      </c>
      <c r="G122" s="17">
        <v>93.031209918768695</v>
      </c>
      <c r="H122" s="17">
        <v>6.1749571183533396</v>
      </c>
      <c r="I122" s="17">
        <v>93.825042881646695</v>
      </c>
      <c r="J122" s="17">
        <v>6.5057712486883501</v>
      </c>
      <c r="K122" s="17">
        <v>93.494228751311695</v>
      </c>
      <c r="L122" s="17">
        <v>6.0420909708078696</v>
      </c>
      <c r="M122" s="17">
        <v>93.957909029192095</v>
      </c>
      <c r="N122" s="17">
        <v>6.0446780551905404</v>
      </c>
      <c r="O122" s="17">
        <v>93.955321944809498</v>
      </c>
      <c r="P122" s="17">
        <v>5.9121621621621596</v>
      </c>
      <c r="Q122" s="17">
        <v>94.087837837837796</v>
      </c>
      <c r="R122" s="17">
        <v>6.4212328767123301</v>
      </c>
      <c r="S122" s="17">
        <v>93.578767123287705</v>
      </c>
    </row>
    <row r="123" spans="1:19" x14ac:dyDescent="0.2">
      <c r="A123" s="22" t="s">
        <v>90</v>
      </c>
      <c r="B123" s="17">
        <v>23.963133640553</v>
      </c>
      <c r="C123" s="17">
        <v>76.036866359447004</v>
      </c>
      <c r="D123" s="17">
        <v>24.264705882352899</v>
      </c>
      <c r="E123" s="17">
        <v>75.735294117647101</v>
      </c>
      <c r="F123" s="17">
        <v>22.757475083056502</v>
      </c>
      <c r="G123" s="17">
        <v>77.242524916943495</v>
      </c>
      <c r="H123" s="17">
        <v>24.7191011235955</v>
      </c>
      <c r="I123" s="17">
        <v>75.280898876404507</v>
      </c>
      <c r="J123" s="17">
        <v>22.6666666666667</v>
      </c>
      <c r="K123" s="17">
        <v>77.3333333333333</v>
      </c>
      <c r="L123" s="17">
        <v>24.4204018547141</v>
      </c>
      <c r="M123" s="17">
        <v>75.5795981452859</v>
      </c>
      <c r="N123" s="17">
        <v>27.6297335203366</v>
      </c>
      <c r="O123" s="17">
        <v>72.3702664796634</v>
      </c>
      <c r="P123" s="17">
        <v>27.7128547579299</v>
      </c>
      <c r="Q123" s="17">
        <v>72.287145242070096</v>
      </c>
      <c r="R123" s="17">
        <v>28.738621586475901</v>
      </c>
      <c r="S123" s="17">
        <v>71.261378413524099</v>
      </c>
    </row>
    <row r="124" spans="1:19" x14ac:dyDescent="0.2">
      <c r="A124" s="22" t="s">
        <v>111</v>
      </c>
      <c r="B124" s="17">
        <v>19.7440151694714</v>
      </c>
      <c r="C124" s="17">
        <v>80.255984830528604</v>
      </c>
      <c r="D124" s="17">
        <v>19.841269841269799</v>
      </c>
      <c r="E124" s="17">
        <v>80.158730158730194</v>
      </c>
      <c r="F124" s="17">
        <v>17.9910285165011</v>
      </c>
      <c r="G124" s="17">
        <v>82.008971483498897</v>
      </c>
      <c r="H124" s="17">
        <v>17.0661090558147</v>
      </c>
      <c r="I124" s="17">
        <v>82.933890944185293</v>
      </c>
      <c r="J124" s="17">
        <v>17.0042553191489</v>
      </c>
      <c r="K124" s="17">
        <v>82.995744680851104</v>
      </c>
      <c r="L124" s="17">
        <v>17.609016999260898</v>
      </c>
      <c r="M124" s="17">
        <v>82.390983000739098</v>
      </c>
      <c r="N124" s="17">
        <v>17.114464482885499</v>
      </c>
      <c r="O124" s="17">
        <v>82.885535517114505</v>
      </c>
      <c r="P124" s="17">
        <v>17.4228675136116</v>
      </c>
      <c r="Q124" s="17">
        <v>82.577132486388393</v>
      </c>
      <c r="R124" s="17">
        <v>17.020905923344898</v>
      </c>
      <c r="S124" s="17">
        <v>82.979094076655102</v>
      </c>
    </row>
    <row r="125" spans="1:19" x14ac:dyDescent="0.2">
      <c r="A125" s="22" t="s">
        <v>92</v>
      </c>
      <c r="B125" s="17">
        <v>29.674796747967498</v>
      </c>
      <c r="C125" s="17">
        <v>70.325203252032495</v>
      </c>
      <c r="D125" s="17">
        <v>33.033033033033</v>
      </c>
      <c r="E125" s="17">
        <v>66.966966966966993</v>
      </c>
      <c r="F125" s="17">
        <v>33.408577878103799</v>
      </c>
      <c r="G125" s="17">
        <v>66.591422121896201</v>
      </c>
      <c r="H125" s="17">
        <v>32.792792792792802</v>
      </c>
      <c r="I125" s="17">
        <v>67.207207207207205</v>
      </c>
      <c r="J125" s="17">
        <v>33.697347893915797</v>
      </c>
      <c r="K125" s="17">
        <v>66.302652106084295</v>
      </c>
      <c r="L125" s="17">
        <v>32.991202346041099</v>
      </c>
      <c r="M125" s="17">
        <v>67.008797653958894</v>
      </c>
      <c r="N125" s="17">
        <v>28.548895899053601</v>
      </c>
      <c r="O125" s="17">
        <v>71.451104100946395</v>
      </c>
      <c r="P125" s="17">
        <v>36.494252873563198</v>
      </c>
      <c r="Q125" s="17">
        <v>63.505747126436802</v>
      </c>
      <c r="R125" s="17">
        <v>32.192846034214597</v>
      </c>
      <c r="S125" s="17">
        <v>67.807153965785403</v>
      </c>
    </row>
    <row r="126" spans="1:19" x14ac:dyDescent="0.2">
      <c r="A126" s="21" t="s">
        <v>67</v>
      </c>
      <c r="B126" s="25">
        <v>7.4587550256481396</v>
      </c>
      <c r="C126" s="25">
        <v>92.541244974351898</v>
      </c>
      <c r="D126" s="25">
        <v>7.4959760864566602</v>
      </c>
      <c r="E126" s="25">
        <v>92.504023913543307</v>
      </c>
      <c r="F126" s="25">
        <v>7.25035494557501</v>
      </c>
      <c r="G126" s="25">
        <v>92.749645054425002</v>
      </c>
      <c r="H126" s="25">
        <v>8.4461637653127006</v>
      </c>
      <c r="I126" s="25">
        <v>91.553836234687296</v>
      </c>
      <c r="J126" s="25">
        <v>8.8136596920647499</v>
      </c>
      <c r="K126" s="25">
        <v>91.186340307935296</v>
      </c>
      <c r="L126" s="25">
        <v>9.41279006427715</v>
      </c>
      <c r="M126" s="25">
        <v>90.587209935722797</v>
      </c>
      <c r="N126" s="25">
        <v>9.3060785368477692</v>
      </c>
      <c r="O126" s="25">
        <v>90.693921463152193</v>
      </c>
      <c r="P126" s="25">
        <v>9.4624495639724095</v>
      </c>
      <c r="Q126" s="25">
        <v>90.537550436027601</v>
      </c>
      <c r="R126" s="25">
        <v>9.2484914975315409</v>
      </c>
      <c r="S126" s="25">
        <v>90.751508502468496</v>
      </c>
    </row>
    <row r="127" spans="1:19" x14ac:dyDescent="0.2">
      <c r="A127" s="22" t="s">
        <v>89</v>
      </c>
      <c r="B127" s="17">
        <v>16.438356164383599</v>
      </c>
      <c r="C127" s="17">
        <v>83.561643835616394</v>
      </c>
      <c r="D127" s="17">
        <v>12.7064803049555</v>
      </c>
      <c r="E127" s="17">
        <v>87.293519695044495</v>
      </c>
      <c r="F127" s="17">
        <v>14.8029818956337</v>
      </c>
      <c r="G127" s="17">
        <v>85.197018104366407</v>
      </c>
      <c r="H127" s="17">
        <v>14.867256637168101</v>
      </c>
      <c r="I127" s="17">
        <v>85.132743362831903</v>
      </c>
      <c r="J127" s="17">
        <v>19.227053140096601</v>
      </c>
      <c r="K127" s="17">
        <v>80.772946859903399</v>
      </c>
      <c r="L127" s="17">
        <v>16.165803108808301</v>
      </c>
      <c r="M127" s="17">
        <v>83.834196891191695</v>
      </c>
      <c r="N127" s="17">
        <v>16.935483870967701</v>
      </c>
      <c r="O127" s="17">
        <v>83.064516129032299</v>
      </c>
      <c r="P127" s="17">
        <v>17.8391959798995</v>
      </c>
      <c r="Q127" s="17">
        <v>82.1608040201005</v>
      </c>
      <c r="R127" s="17">
        <v>19.371069182389899</v>
      </c>
      <c r="S127" s="17">
        <v>80.628930817610097</v>
      </c>
    </row>
    <row r="128" spans="1:19" x14ac:dyDescent="0.2">
      <c r="A128" s="22" t="s">
        <v>54</v>
      </c>
      <c r="B128" s="17">
        <v>2.0231213872832399</v>
      </c>
      <c r="C128" s="17">
        <v>97.976878612716803</v>
      </c>
      <c r="D128" s="17">
        <v>1.55466399197593</v>
      </c>
      <c r="E128" s="17">
        <v>98.4453360080241</v>
      </c>
      <c r="F128" s="17">
        <v>1.3253527148354001</v>
      </c>
      <c r="G128" s="17">
        <v>98.674647285164596</v>
      </c>
      <c r="H128" s="17">
        <v>1.6723842195540299</v>
      </c>
      <c r="I128" s="17">
        <v>98.327615780445996</v>
      </c>
      <c r="J128" s="17">
        <v>1.2591815320041999</v>
      </c>
      <c r="K128" s="17">
        <v>98.740818467995794</v>
      </c>
      <c r="L128" s="17">
        <v>2.1724372029871</v>
      </c>
      <c r="M128" s="17">
        <v>97.827562797012902</v>
      </c>
      <c r="N128" s="17">
        <v>1.3797634691195799</v>
      </c>
      <c r="O128" s="17">
        <v>98.620236530880405</v>
      </c>
      <c r="P128" s="17">
        <v>1.77364864864865</v>
      </c>
      <c r="Q128" s="17">
        <v>98.226351351351397</v>
      </c>
      <c r="R128" s="17">
        <v>1.7123287671232901</v>
      </c>
      <c r="S128" s="17">
        <v>98.287671232876704</v>
      </c>
    </row>
    <row r="129" spans="1:19" x14ac:dyDescent="0.2">
      <c r="A129" s="22" t="s">
        <v>90</v>
      </c>
      <c r="B129" s="17">
        <v>22.119815668202801</v>
      </c>
      <c r="C129" s="17">
        <v>77.880184331797196</v>
      </c>
      <c r="D129" s="17">
        <v>20.772058823529399</v>
      </c>
      <c r="E129" s="17">
        <v>79.227941176470594</v>
      </c>
      <c r="F129" s="17">
        <v>19.2691029900332</v>
      </c>
      <c r="G129" s="17">
        <v>80.730897009966796</v>
      </c>
      <c r="H129" s="17">
        <v>20.706260032102701</v>
      </c>
      <c r="I129" s="17">
        <v>79.293739967897295</v>
      </c>
      <c r="J129" s="17">
        <v>21.3333333333333</v>
      </c>
      <c r="K129" s="17">
        <v>78.6666666666667</v>
      </c>
      <c r="L129" s="17">
        <v>23.338485316846999</v>
      </c>
      <c r="M129" s="17">
        <v>76.661514683153001</v>
      </c>
      <c r="N129" s="17">
        <v>21.739130434782599</v>
      </c>
      <c r="O129" s="17">
        <v>78.260869565217405</v>
      </c>
      <c r="P129" s="17">
        <v>20.534223706176999</v>
      </c>
      <c r="Q129" s="17">
        <v>79.465776293822998</v>
      </c>
      <c r="R129" s="17">
        <v>21.196358907672298</v>
      </c>
      <c r="S129" s="17">
        <v>78.803641092327695</v>
      </c>
    </row>
    <row r="130" spans="1:19" x14ac:dyDescent="0.2">
      <c r="A130" s="22" t="s">
        <v>111</v>
      </c>
      <c r="B130" s="17">
        <v>6.0677885754918197</v>
      </c>
      <c r="C130" s="17">
        <v>93.932211424508196</v>
      </c>
      <c r="D130" s="17">
        <v>5.9126984126984103</v>
      </c>
      <c r="E130" s="17">
        <v>94.087301587301596</v>
      </c>
      <c r="F130" s="17">
        <v>5.9436078180070497</v>
      </c>
      <c r="G130" s="17">
        <v>94.056392181992905</v>
      </c>
      <c r="H130" s="17">
        <v>7.27038764677497</v>
      </c>
      <c r="I130" s="17">
        <v>92.729612353224994</v>
      </c>
      <c r="J130" s="17">
        <v>6.4851063829787199</v>
      </c>
      <c r="K130" s="17">
        <v>93.514893617021301</v>
      </c>
      <c r="L130" s="17">
        <v>6.5594974131559498</v>
      </c>
      <c r="M130" s="17">
        <v>93.440502586844005</v>
      </c>
      <c r="N130" s="17">
        <v>6.8457857931542101</v>
      </c>
      <c r="O130" s="17">
        <v>93.154214206845793</v>
      </c>
      <c r="P130" s="17">
        <v>6.4201451905626099</v>
      </c>
      <c r="Q130" s="17">
        <v>93.579854809437407</v>
      </c>
      <c r="R130" s="17">
        <v>6.3414634146341502</v>
      </c>
      <c r="S130" s="17">
        <v>93.658536585365894</v>
      </c>
    </row>
    <row r="131" spans="1:19" x14ac:dyDescent="0.2">
      <c r="A131" s="23" t="s">
        <v>92</v>
      </c>
      <c r="B131" s="19">
        <v>22.357723577235799</v>
      </c>
      <c r="C131" s="19">
        <v>77.642276422764198</v>
      </c>
      <c r="D131" s="19">
        <v>33.033033033033</v>
      </c>
      <c r="E131" s="19">
        <v>66.966966966966993</v>
      </c>
      <c r="F131" s="19">
        <v>24.6049661399549</v>
      </c>
      <c r="G131" s="19">
        <v>75.395033860045103</v>
      </c>
      <c r="H131" s="19">
        <v>23.243243243243199</v>
      </c>
      <c r="I131" s="19">
        <v>76.756756756756801</v>
      </c>
      <c r="J131" s="19">
        <v>22.6209048361934</v>
      </c>
      <c r="K131" s="19">
        <v>77.379095163806596</v>
      </c>
      <c r="L131" s="19">
        <v>24.9266862170088</v>
      </c>
      <c r="M131" s="19">
        <v>75.073313782991207</v>
      </c>
      <c r="N131" s="19">
        <v>23.501577287066201</v>
      </c>
      <c r="O131" s="19">
        <v>76.498422712933802</v>
      </c>
      <c r="P131" s="19">
        <v>22.701149425287401</v>
      </c>
      <c r="Q131" s="19">
        <v>77.298850574712603</v>
      </c>
      <c r="R131" s="19">
        <v>22.083981337480601</v>
      </c>
      <c r="S131" s="19">
        <v>77.916018662519406</v>
      </c>
    </row>
    <row r="132" spans="1:19" x14ac:dyDescent="0.2">
      <c r="A132" s="9" t="s">
        <v>21</v>
      </c>
    </row>
    <row r="133" spans="1:19" x14ac:dyDescent="0.2">
      <c r="A133" s="21" t="s">
        <v>63</v>
      </c>
      <c r="B133" s="25">
        <v>73.624217509109599</v>
      </c>
      <c r="C133" s="25">
        <v>26.375782490890401</v>
      </c>
      <c r="D133" s="25">
        <v>73.0350944851523</v>
      </c>
      <c r="E133" s="25">
        <v>26.9649055148477</v>
      </c>
      <c r="F133" s="25">
        <v>72.220128156803597</v>
      </c>
      <c r="G133" s="25">
        <v>27.7798718431964</v>
      </c>
      <c r="H133" s="25">
        <v>74.061922090318006</v>
      </c>
      <c r="I133" s="25">
        <v>25.938077909682001</v>
      </c>
      <c r="J133" s="25">
        <v>74.782277032610807</v>
      </c>
      <c r="K133" s="25">
        <v>25.2177229673892</v>
      </c>
      <c r="L133" s="25">
        <v>75.9111419645956</v>
      </c>
      <c r="M133" s="25">
        <v>24.0888580354044</v>
      </c>
      <c r="N133" s="25">
        <v>75.344501486084894</v>
      </c>
      <c r="O133" s="25">
        <v>24.655498513915202</v>
      </c>
      <c r="P133" s="25">
        <v>74.306067305330401</v>
      </c>
      <c r="Q133" s="25">
        <v>25.693932694669599</v>
      </c>
      <c r="R133" s="25">
        <v>74.750413223140498</v>
      </c>
      <c r="S133" s="25">
        <v>25.249586776859498</v>
      </c>
    </row>
    <row r="134" spans="1:19" x14ac:dyDescent="0.2">
      <c r="A134" s="22" t="s">
        <v>89</v>
      </c>
      <c r="B134" s="17">
        <v>93.1767337807606</v>
      </c>
      <c r="C134" s="17">
        <v>6.82326621923937</v>
      </c>
      <c r="D134" s="17">
        <v>91.853699085619297</v>
      </c>
      <c r="E134" s="17">
        <v>8.1463009143807206</v>
      </c>
      <c r="F134" s="17">
        <v>92.302452316076298</v>
      </c>
      <c r="G134" s="17">
        <v>7.6975476839237098</v>
      </c>
      <c r="H134" s="17">
        <v>93.134496342149703</v>
      </c>
      <c r="I134" s="17">
        <v>6.8655036578503097</v>
      </c>
      <c r="J134" s="17">
        <v>93.4289127837515</v>
      </c>
      <c r="K134" s="17">
        <v>6.5710872162485101</v>
      </c>
      <c r="L134" s="17">
        <v>92.072774528914906</v>
      </c>
      <c r="M134" s="17">
        <v>7.9272254710851202</v>
      </c>
      <c r="N134" s="17">
        <v>92.696287279366999</v>
      </c>
      <c r="O134" s="17">
        <v>7.3037127206329897</v>
      </c>
      <c r="P134" s="17">
        <v>92.786636294608996</v>
      </c>
      <c r="Q134" s="17">
        <v>7.21336370539104</v>
      </c>
      <c r="R134" s="17">
        <v>92.335502530730295</v>
      </c>
      <c r="S134" s="17">
        <v>7.6644974692697003</v>
      </c>
    </row>
    <row r="135" spans="1:19" x14ac:dyDescent="0.2">
      <c r="A135" s="22" t="s">
        <v>54</v>
      </c>
      <c r="B135" s="17">
        <v>52.012882447665099</v>
      </c>
      <c r="C135" s="17">
        <v>47.987117552334901</v>
      </c>
      <c r="D135" s="17">
        <v>48.840429214261</v>
      </c>
      <c r="E135" s="17">
        <v>51.159570785739</v>
      </c>
      <c r="F135" s="17">
        <v>45.384842229430802</v>
      </c>
      <c r="G135" s="17">
        <v>54.615157770569198</v>
      </c>
      <c r="H135" s="17">
        <v>44.664371772805502</v>
      </c>
      <c r="I135" s="17">
        <v>55.335628227194498</v>
      </c>
      <c r="J135" s="17">
        <v>43.5843793584379</v>
      </c>
      <c r="K135" s="17">
        <v>56.4156206415621</v>
      </c>
      <c r="L135" s="17">
        <v>42.663043478260903</v>
      </c>
      <c r="M135" s="17">
        <v>57.336956521739097</v>
      </c>
      <c r="N135" s="17">
        <v>39.529821506312601</v>
      </c>
      <c r="O135" s="17">
        <v>60.470178493687399</v>
      </c>
      <c r="P135" s="17">
        <v>37.8694924707195</v>
      </c>
      <c r="Q135" s="17">
        <v>62.1305075292805</v>
      </c>
      <c r="R135" s="17">
        <v>41.923284710967003</v>
      </c>
      <c r="S135" s="17">
        <v>58.076715289032997</v>
      </c>
    </row>
    <row r="136" spans="1:19" x14ac:dyDescent="0.2">
      <c r="A136" s="22" t="s">
        <v>90</v>
      </c>
      <c r="B136" s="17">
        <v>81.664098613251198</v>
      </c>
      <c r="C136" s="17">
        <v>18.335901386748802</v>
      </c>
      <c r="D136" s="17">
        <v>81.588902900378301</v>
      </c>
      <c r="E136" s="17">
        <v>18.411097099621699</v>
      </c>
      <c r="F136" s="17">
        <v>81.847475832438207</v>
      </c>
      <c r="G136" s="17">
        <v>18.152524167561801</v>
      </c>
      <c r="H136" s="17">
        <v>83.69140625</v>
      </c>
      <c r="I136" s="17">
        <v>16.30859375</v>
      </c>
      <c r="J136" s="17">
        <v>84.786641929499098</v>
      </c>
      <c r="K136" s="17">
        <v>15.213358070500901</v>
      </c>
      <c r="L136" s="17">
        <v>83.760683760683804</v>
      </c>
      <c r="M136" s="17">
        <v>16.239316239316199</v>
      </c>
      <c r="N136" s="17">
        <v>84.879725085910593</v>
      </c>
      <c r="O136" s="17">
        <v>15.1202749140893</v>
      </c>
      <c r="P136" s="17">
        <v>82.9025844930418</v>
      </c>
      <c r="Q136" s="17">
        <v>17.0974155069582</v>
      </c>
      <c r="R136" s="17">
        <v>84.313725490196106</v>
      </c>
      <c r="S136" s="17">
        <v>15.6862745098039</v>
      </c>
    </row>
    <row r="137" spans="1:19" x14ac:dyDescent="0.2">
      <c r="A137" s="22" t="s">
        <v>111</v>
      </c>
      <c r="B137" s="17">
        <v>77.301486871243299</v>
      </c>
      <c r="C137" s="17">
        <v>22.698513128756701</v>
      </c>
      <c r="D137" s="17">
        <v>76.842243530802605</v>
      </c>
      <c r="E137" s="17">
        <v>23.157756469197398</v>
      </c>
      <c r="F137" s="17">
        <v>76.239082395033094</v>
      </c>
      <c r="G137" s="17">
        <v>23.760917604966899</v>
      </c>
      <c r="H137" s="17">
        <v>78.185588387765705</v>
      </c>
      <c r="I137" s="17">
        <v>21.814411612234299</v>
      </c>
      <c r="J137" s="17">
        <v>77.885347547046706</v>
      </c>
      <c r="K137" s="17">
        <v>22.114652452953301</v>
      </c>
      <c r="L137" s="17">
        <v>78.280542986425303</v>
      </c>
      <c r="M137" s="17">
        <v>21.719457013574701</v>
      </c>
      <c r="N137" s="17">
        <v>78.213309024612599</v>
      </c>
      <c r="O137" s="17">
        <v>21.786690975387401</v>
      </c>
      <c r="P137" s="17">
        <v>76</v>
      </c>
      <c r="Q137" s="17">
        <v>24</v>
      </c>
      <c r="R137" s="17">
        <v>75.285447373884196</v>
      </c>
      <c r="S137" s="17">
        <v>24.7145526261158</v>
      </c>
    </row>
    <row r="138" spans="1:19" x14ac:dyDescent="0.2">
      <c r="A138" s="22" t="s">
        <v>92</v>
      </c>
      <c r="B138" s="17">
        <v>95.480225988700596</v>
      </c>
      <c r="C138" s="17">
        <v>4.5197740112994396</v>
      </c>
      <c r="D138" s="17">
        <v>97.644539614560998</v>
      </c>
      <c r="E138" s="17">
        <v>2.35546038543897</v>
      </c>
      <c r="F138" s="17">
        <v>95.2</v>
      </c>
      <c r="G138" s="17">
        <v>4.8</v>
      </c>
      <c r="H138" s="17">
        <v>96.871239470517494</v>
      </c>
      <c r="I138" s="17">
        <v>3.12876052948255</v>
      </c>
      <c r="J138" s="17">
        <v>95.424836601307206</v>
      </c>
      <c r="K138" s="17">
        <v>4.5751633986928102</v>
      </c>
      <c r="L138" s="17">
        <v>96.044624746450296</v>
      </c>
      <c r="M138" s="17">
        <v>3.9553752535497</v>
      </c>
      <c r="N138" s="17">
        <v>94.264069264069306</v>
      </c>
      <c r="O138" s="17">
        <v>5.7359307359307401</v>
      </c>
      <c r="P138" s="17">
        <v>95.164609053497898</v>
      </c>
      <c r="Q138" s="17">
        <v>4.8353909465020601</v>
      </c>
      <c r="R138" s="17">
        <v>94.736842105263193</v>
      </c>
      <c r="S138" s="17">
        <v>5.2631578947368398</v>
      </c>
    </row>
    <row r="139" spans="1:19" x14ac:dyDescent="0.2">
      <c r="A139" s="21" t="s">
        <v>64</v>
      </c>
      <c r="B139" s="25">
        <v>40.042966560807002</v>
      </c>
      <c r="C139" s="25">
        <v>59.957033439192998</v>
      </c>
      <c r="D139" s="25">
        <v>41.081206138659702</v>
      </c>
      <c r="E139" s="25">
        <v>58.918793861340298</v>
      </c>
      <c r="F139" s="25">
        <v>42.8795778629311</v>
      </c>
      <c r="G139" s="25">
        <v>57.1204221370689</v>
      </c>
      <c r="H139" s="25">
        <v>46.629280515451597</v>
      </c>
      <c r="I139" s="25">
        <v>53.370719484548403</v>
      </c>
      <c r="J139" s="25">
        <v>48.4811896288765</v>
      </c>
      <c r="K139" s="25">
        <v>51.5188103711235</v>
      </c>
      <c r="L139" s="25">
        <v>51.392071096299397</v>
      </c>
      <c r="M139" s="25">
        <v>48.607928903700603</v>
      </c>
      <c r="N139" s="25">
        <v>51.479329910834899</v>
      </c>
      <c r="O139" s="25">
        <v>48.520670089165101</v>
      </c>
      <c r="P139" s="25">
        <v>51.0316030784346</v>
      </c>
      <c r="Q139" s="25">
        <v>48.9683969215654</v>
      </c>
      <c r="R139" s="25">
        <v>50.813492063492099</v>
      </c>
      <c r="S139" s="25">
        <v>49.186507936507901</v>
      </c>
    </row>
    <row r="140" spans="1:19" x14ac:dyDescent="0.2">
      <c r="A140" s="22" t="s">
        <v>89</v>
      </c>
      <c r="B140" s="17">
        <v>72.147651006711399</v>
      </c>
      <c r="C140" s="17">
        <v>27.852348993288601</v>
      </c>
      <c r="D140" s="17">
        <v>70.514950166112996</v>
      </c>
      <c r="E140" s="17">
        <v>29.485049833887</v>
      </c>
      <c r="F140" s="17">
        <v>75.051124744376295</v>
      </c>
      <c r="G140" s="17">
        <v>24.948875255623701</v>
      </c>
      <c r="H140" s="17">
        <v>77.096229600450201</v>
      </c>
      <c r="I140" s="17">
        <v>22.903770399549799</v>
      </c>
      <c r="J140" s="17">
        <v>79.236276849641996</v>
      </c>
      <c r="K140" s="17">
        <v>20.763723150358</v>
      </c>
      <c r="L140" s="17">
        <v>77.582846003898595</v>
      </c>
      <c r="M140" s="17">
        <v>22.417153996101401</v>
      </c>
      <c r="N140" s="17">
        <v>80.778588807785894</v>
      </c>
      <c r="O140" s="17">
        <v>19.221411192214099</v>
      </c>
      <c r="P140" s="17">
        <v>80.699088145896695</v>
      </c>
      <c r="Q140" s="17">
        <v>19.300911854103301</v>
      </c>
      <c r="R140" s="17">
        <v>80.535455861070901</v>
      </c>
      <c r="S140" s="17">
        <v>19.464544138929099</v>
      </c>
    </row>
    <row r="141" spans="1:19" x14ac:dyDescent="0.2">
      <c r="A141" s="22" t="s">
        <v>54</v>
      </c>
      <c r="B141" s="17">
        <v>11.4734299516908</v>
      </c>
      <c r="C141" s="17">
        <v>88.526570048309196</v>
      </c>
      <c r="D141" s="17">
        <v>11.4147353856797</v>
      </c>
      <c r="E141" s="17">
        <v>88.585264614320295</v>
      </c>
      <c r="F141" s="17">
        <v>11.6745283018868</v>
      </c>
      <c r="G141" s="17">
        <v>88.325471698113205</v>
      </c>
      <c r="H141" s="17">
        <v>12.048192771084301</v>
      </c>
      <c r="I141" s="17">
        <v>87.951807228915698</v>
      </c>
      <c r="J141" s="17">
        <v>11.5371209480655</v>
      </c>
      <c r="K141" s="17">
        <v>88.462879051934493</v>
      </c>
      <c r="L141" s="17">
        <v>11.7753623188406</v>
      </c>
      <c r="M141" s="17">
        <v>88.224637681159393</v>
      </c>
      <c r="N141" s="17">
        <v>11.449717022202901</v>
      </c>
      <c r="O141" s="17">
        <v>88.550282977797096</v>
      </c>
      <c r="P141" s="17">
        <v>11.489124372559999</v>
      </c>
      <c r="Q141" s="17">
        <v>88.510875627440001</v>
      </c>
      <c r="R141" s="17">
        <v>14.648648648648599</v>
      </c>
      <c r="S141" s="17">
        <v>85.351351351351397</v>
      </c>
    </row>
    <row r="142" spans="1:19" x14ac:dyDescent="0.2">
      <c r="A142" s="22" t="s">
        <v>90</v>
      </c>
      <c r="B142" s="17">
        <v>53.609831029185898</v>
      </c>
      <c r="C142" s="17">
        <v>46.390168970814102</v>
      </c>
      <c r="D142" s="17">
        <v>53.962264150943398</v>
      </c>
      <c r="E142" s="17">
        <v>46.037735849056602</v>
      </c>
      <c r="F142" s="17">
        <v>56.545064377682401</v>
      </c>
      <c r="G142" s="17">
        <v>43.454935622317599</v>
      </c>
      <c r="H142" s="17">
        <v>60.7421875</v>
      </c>
      <c r="I142" s="17">
        <v>39.2578125</v>
      </c>
      <c r="J142" s="17">
        <v>59.351851851851897</v>
      </c>
      <c r="K142" s="17">
        <v>40.648148148148202</v>
      </c>
      <c r="L142" s="17">
        <v>63.437796771130103</v>
      </c>
      <c r="M142" s="17">
        <v>36.562203228869897</v>
      </c>
      <c r="N142" s="17">
        <v>64.206008583691002</v>
      </c>
      <c r="O142" s="17">
        <v>35.793991416308998</v>
      </c>
      <c r="P142" s="17">
        <v>63.429137760158603</v>
      </c>
      <c r="Q142" s="17">
        <v>36.570862239841397</v>
      </c>
      <c r="R142" s="17">
        <v>65.584905660377402</v>
      </c>
      <c r="S142" s="17">
        <v>34.415094339622598</v>
      </c>
    </row>
    <row r="143" spans="1:19" x14ac:dyDescent="0.2">
      <c r="A143" s="22" t="s">
        <v>111</v>
      </c>
      <c r="B143" s="17">
        <v>43.198354950964898</v>
      </c>
      <c r="C143" s="17">
        <v>56.801645049035102</v>
      </c>
      <c r="D143" s="17">
        <v>44.0152410984102</v>
      </c>
      <c r="E143" s="17">
        <v>55.9847589015898</v>
      </c>
      <c r="F143" s="17">
        <v>45.1962538145849</v>
      </c>
      <c r="G143" s="17">
        <v>54.8037461854151</v>
      </c>
      <c r="H143" s="17">
        <v>49.061689994816</v>
      </c>
      <c r="I143" s="17">
        <v>50.938310005184</v>
      </c>
      <c r="J143" s="17">
        <v>49.929294028064803</v>
      </c>
      <c r="K143" s="17">
        <v>50.070705971935197</v>
      </c>
      <c r="L143" s="17">
        <v>51.8505627102912</v>
      </c>
      <c r="M143" s="17">
        <v>48.1494372897088</v>
      </c>
      <c r="N143" s="17">
        <v>51.6864175022789</v>
      </c>
      <c r="O143" s="17">
        <v>48.3135824977211</v>
      </c>
      <c r="P143" s="17">
        <v>49.747403873140598</v>
      </c>
      <c r="Q143" s="17">
        <v>50.252596126859402</v>
      </c>
      <c r="R143" s="17">
        <v>48.567573178326803</v>
      </c>
      <c r="S143" s="17">
        <v>51.432426821673197</v>
      </c>
    </row>
    <row r="144" spans="1:19" x14ac:dyDescent="0.2">
      <c r="A144" s="22" t="s">
        <v>92</v>
      </c>
      <c r="B144" s="17">
        <v>78.028169014084497</v>
      </c>
      <c r="C144" s="17">
        <v>21.971830985915499</v>
      </c>
      <c r="D144" s="17">
        <v>79.184549356223201</v>
      </c>
      <c r="E144" s="17">
        <v>20.815450643776799</v>
      </c>
      <c r="F144" s="17">
        <v>81.12</v>
      </c>
      <c r="G144" s="17">
        <v>18.88</v>
      </c>
      <c r="H144" s="17">
        <v>80.963855421686702</v>
      </c>
      <c r="I144" s="17">
        <v>19.036144578313301</v>
      </c>
      <c r="J144" s="17">
        <v>80.501089324618704</v>
      </c>
      <c r="K144" s="17">
        <v>19.4989106753813</v>
      </c>
      <c r="L144" s="17">
        <v>82.418699186991901</v>
      </c>
      <c r="M144" s="17">
        <v>17.581300813008099</v>
      </c>
      <c r="N144" s="17">
        <v>80.911062906724496</v>
      </c>
      <c r="O144" s="17">
        <v>19.088937093275501</v>
      </c>
      <c r="P144" s="17">
        <v>80.412371134020603</v>
      </c>
      <c r="Q144" s="17">
        <v>19.587628865979401</v>
      </c>
      <c r="R144" s="17">
        <v>80.839612486544695</v>
      </c>
      <c r="S144" s="17">
        <v>19.160387513455301</v>
      </c>
    </row>
    <row r="145" spans="1:19" x14ac:dyDescent="0.2">
      <c r="A145" s="21" t="s">
        <v>65</v>
      </c>
      <c r="B145" s="25">
        <v>4.3153371940967702</v>
      </c>
      <c r="C145" s="25">
        <v>95.684662805903201</v>
      </c>
      <c r="D145" s="25">
        <v>4.2489204194941399</v>
      </c>
      <c r="E145" s="25">
        <v>95.751079580505902</v>
      </c>
      <c r="F145" s="25">
        <v>4.6676718180675998</v>
      </c>
      <c r="G145" s="25">
        <v>95.332328181932397</v>
      </c>
      <c r="H145" s="25">
        <v>4.5397601861241998</v>
      </c>
      <c r="I145" s="25">
        <v>95.460239813875802</v>
      </c>
      <c r="J145" s="25">
        <v>4.5373665480427103</v>
      </c>
      <c r="K145" s="25">
        <v>95.462633451957302</v>
      </c>
      <c r="L145" s="25">
        <v>4.1877908188068602</v>
      </c>
      <c r="M145" s="25">
        <v>95.812209181193097</v>
      </c>
      <c r="N145" s="25">
        <v>4.1748294264676096</v>
      </c>
      <c r="O145" s="25">
        <v>95.825170573532404</v>
      </c>
      <c r="P145" s="25">
        <v>3.65124846500205</v>
      </c>
      <c r="Q145" s="25">
        <v>96.348751534998001</v>
      </c>
      <c r="R145" s="25">
        <v>4.3308648505686298</v>
      </c>
      <c r="S145" s="25">
        <v>95.669135149431398</v>
      </c>
    </row>
    <row r="146" spans="1:19" x14ac:dyDescent="0.2">
      <c r="A146" s="22" t="s">
        <v>89</v>
      </c>
      <c r="B146" s="17">
        <v>7.1668533034714503</v>
      </c>
      <c r="C146" s="17">
        <v>92.833146696528601</v>
      </c>
      <c r="D146" s="17">
        <v>4.8172757475083099</v>
      </c>
      <c r="E146" s="17">
        <v>95.182724252491695</v>
      </c>
      <c r="F146" s="17">
        <v>5.9304703476482601</v>
      </c>
      <c r="G146" s="17">
        <v>94.069529652351704</v>
      </c>
      <c r="H146" s="17">
        <v>4.7244094488188999</v>
      </c>
      <c r="I146" s="17">
        <v>95.275590551181097</v>
      </c>
      <c r="J146" s="17">
        <v>4.1766109785202898</v>
      </c>
      <c r="K146" s="17">
        <v>95.823389021479699</v>
      </c>
      <c r="L146" s="17">
        <v>3.7760416666666701</v>
      </c>
      <c r="M146" s="17">
        <v>96.2239583333333</v>
      </c>
      <c r="N146" s="17">
        <v>4.6256847230675602</v>
      </c>
      <c r="O146" s="17">
        <v>95.374315276932407</v>
      </c>
      <c r="P146" s="17">
        <v>4.5627376425855504</v>
      </c>
      <c r="Q146" s="17">
        <v>95.437262357414497</v>
      </c>
      <c r="R146" s="17">
        <v>3.40086830680174</v>
      </c>
      <c r="S146" s="17">
        <v>96.599131693198302</v>
      </c>
    </row>
    <row r="147" spans="1:19" x14ac:dyDescent="0.2">
      <c r="A147" s="22" t="s">
        <v>54</v>
      </c>
      <c r="B147" s="17">
        <v>2.2535211267605599</v>
      </c>
      <c r="C147" s="17">
        <v>97.746478873239397</v>
      </c>
      <c r="D147" s="17">
        <v>2.3513139695712302</v>
      </c>
      <c r="E147" s="17">
        <v>97.648686030428806</v>
      </c>
      <c r="F147" s="17">
        <v>2.65408434090239</v>
      </c>
      <c r="G147" s="17">
        <v>97.345915659097599</v>
      </c>
      <c r="H147" s="17">
        <v>2.3242467718794799</v>
      </c>
      <c r="I147" s="17">
        <v>97.675753228120499</v>
      </c>
      <c r="J147" s="17">
        <v>2.7554935472619499</v>
      </c>
      <c r="K147" s="17">
        <v>97.244506452738094</v>
      </c>
      <c r="L147" s="17">
        <v>2.3118766999093401</v>
      </c>
      <c r="M147" s="17">
        <v>97.688123300090695</v>
      </c>
      <c r="N147" s="17">
        <v>2.9590948651000901</v>
      </c>
      <c r="O147" s="17">
        <v>97.040905134899901</v>
      </c>
      <c r="P147" s="17">
        <v>2.1739130434782599</v>
      </c>
      <c r="Q147" s="17">
        <v>97.826086956521706</v>
      </c>
      <c r="R147" s="17">
        <v>2.86177105831533</v>
      </c>
      <c r="S147" s="17">
        <v>97.138228941684702</v>
      </c>
    </row>
    <row r="148" spans="1:19" x14ac:dyDescent="0.2">
      <c r="A148" s="22" t="s">
        <v>90</v>
      </c>
      <c r="B148" s="17">
        <v>2.6113671274961598</v>
      </c>
      <c r="C148" s="17">
        <v>97.388632872503806</v>
      </c>
      <c r="D148" s="17">
        <v>3.2745591939546599</v>
      </c>
      <c r="E148" s="17">
        <v>96.725440806045299</v>
      </c>
      <c r="F148" s="17">
        <v>3.5445757250268501</v>
      </c>
      <c r="G148" s="17">
        <v>96.455424274973097</v>
      </c>
      <c r="H148" s="17">
        <v>4.3859649122807003</v>
      </c>
      <c r="I148" s="17">
        <v>95.614035087719301</v>
      </c>
      <c r="J148" s="17">
        <v>4.6210720887245804</v>
      </c>
      <c r="K148" s="17">
        <v>95.378927911275397</v>
      </c>
      <c r="L148" s="17">
        <v>3.0389363722697098</v>
      </c>
      <c r="M148" s="17">
        <v>96.961063627730297</v>
      </c>
      <c r="N148" s="17">
        <v>2.0618556701030899</v>
      </c>
      <c r="O148" s="17">
        <v>97.9381443298969</v>
      </c>
      <c r="P148" s="17">
        <v>1.9821605550049599</v>
      </c>
      <c r="Q148" s="17">
        <v>98.017839444995005</v>
      </c>
      <c r="R148" s="17">
        <v>3.3232628398791499</v>
      </c>
      <c r="S148" s="17">
        <v>96.676737160120894</v>
      </c>
    </row>
    <row r="149" spans="1:19" x14ac:dyDescent="0.2">
      <c r="A149" s="22" t="s">
        <v>111</v>
      </c>
      <c r="B149" s="17">
        <v>5.04507354104065</v>
      </c>
      <c r="C149" s="17">
        <v>94.954926458959307</v>
      </c>
      <c r="D149" s="17">
        <v>5.1504401524109804</v>
      </c>
      <c r="E149" s="17">
        <v>94.849559847589006</v>
      </c>
      <c r="F149" s="17">
        <v>5.5140481953067404</v>
      </c>
      <c r="G149" s="17">
        <v>94.4859518046933</v>
      </c>
      <c r="H149" s="17">
        <v>5.57801969932608</v>
      </c>
      <c r="I149" s="17">
        <v>94.421980300673894</v>
      </c>
      <c r="J149" s="17">
        <v>5.4933101272707496</v>
      </c>
      <c r="K149" s="17">
        <v>94.506689872729297</v>
      </c>
      <c r="L149" s="17">
        <v>5.2436194895591601</v>
      </c>
      <c r="M149" s="17">
        <v>94.756380510440806</v>
      </c>
      <c r="N149" s="17">
        <v>5.0136736554238803</v>
      </c>
      <c r="O149" s="17">
        <v>94.986326344576099</v>
      </c>
      <c r="P149" s="17">
        <v>4.4765646926747102</v>
      </c>
      <c r="Q149" s="17">
        <v>95.5234353073253</v>
      </c>
      <c r="R149" s="17">
        <v>5.1681195516812002</v>
      </c>
      <c r="S149" s="17">
        <v>94.831880448318799</v>
      </c>
    </row>
    <row r="150" spans="1:19" x14ac:dyDescent="0.2">
      <c r="A150" s="22" t="s">
        <v>92</v>
      </c>
      <c r="B150" s="17">
        <v>1.6949152542372901</v>
      </c>
      <c r="C150" s="17">
        <v>98.305084745762699</v>
      </c>
      <c r="D150" s="17">
        <v>1.4989293361884399</v>
      </c>
      <c r="E150" s="17">
        <v>98.501070663811603</v>
      </c>
      <c r="F150" s="17">
        <v>1.4376996805111799</v>
      </c>
      <c r="G150" s="17">
        <v>98.562300319488799</v>
      </c>
      <c r="H150" s="17">
        <v>1.56815440289505</v>
      </c>
      <c r="I150" s="17">
        <v>98.431845597104996</v>
      </c>
      <c r="J150" s="17">
        <v>1.0893246187363801</v>
      </c>
      <c r="K150" s="17">
        <v>98.910675381263601</v>
      </c>
      <c r="L150" s="17">
        <v>1.0162601626016301</v>
      </c>
      <c r="M150" s="17">
        <v>98.983739837398403</v>
      </c>
      <c r="N150" s="17">
        <v>1.0845986984815601</v>
      </c>
      <c r="O150" s="17">
        <v>98.915401301518401</v>
      </c>
      <c r="P150" s="17">
        <v>0.82389289392378995</v>
      </c>
      <c r="Q150" s="17">
        <v>99.176107106076202</v>
      </c>
      <c r="R150" s="17">
        <v>1.3978494623655899</v>
      </c>
      <c r="S150" s="17">
        <v>98.602150537634401</v>
      </c>
    </row>
    <row r="151" spans="1:19" x14ac:dyDescent="0.2">
      <c r="A151" s="21" t="s">
        <v>66</v>
      </c>
      <c r="B151" s="25">
        <v>18.991125642223299</v>
      </c>
      <c r="C151" s="25">
        <v>81.008874357776705</v>
      </c>
      <c r="D151" s="25">
        <v>18.707587908698301</v>
      </c>
      <c r="E151" s="25">
        <v>81.292412091301699</v>
      </c>
      <c r="F151" s="25">
        <v>17.395401432340702</v>
      </c>
      <c r="G151" s="25">
        <v>82.604598567659295</v>
      </c>
      <c r="H151" s="25">
        <v>17.015691187876602</v>
      </c>
      <c r="I151" s="25">
        <v>82.984308812123402</v>
      </c>
      <c r="J151" s="25">
        <v>17.066971660947999</v>
      </c>
      <c r="K151" s="25">
        <v>82.933028339052001</v>
      </c>
      <c r="L151" s="25">
        <v>18.3503436784003</v>
      </c>
      <c r="M151" s="25">
        <v>81.649656321599707</v>
      </c>
      <c r="N151" s="25">
        <v>18.3599027289922</v>
      </c>
      <c r="O151" s="25">
        <v>81.640097271007804</v>
      </c>
      <c r="P151" s="25">
        <v>18.772001637331201</v>
      </c>
      <c r="Q151" s="25">
        <v>81.227998362668899</v>
      </c>
      <c r="R151" s="25">
        <v>18.346560846560799</v>
      </c>
      <c r="S151" s="25">
        <v>81.653439153439194</v>
      </c>
    </row>
    <row r="152" spans="1:19" x14ac:dyDescent="0.2">
      <c r="A152" s="22" t="s">
        <v>89</v>
      </c>
      <c r="B152" s="17">
        <v>23.601789709172301</v>
      </c>
      <c r="C152" s="17">
        <v>76.398210290827706</v>
      </c>
      <c r="D152" s="17">
        <v>22.489626556016599</v>
      </c>
      <c r="E152" s="17">
        <v>77.510373443983397</v>
      </c>
      <c r="F152" s="17">
        <v>24.199045671438299</v>
      </c>
      <c r="G152" s="17">
        <v>75.800954328561701</v>
      </c>
      <c r="H152" s="17">
        <v>24.3532058492688</v>
      </c>
      <c r="I152" s="17">
        <v>75.646794150731196</v>
      </c>
      <c r="J152" s="17">
        <v>21.062052505966602</v>
      </c>
      <c r="K152" s="17">
        <v>78.937947494033395</v>
      </c>
      <c r="L152" s="17">
        <v>21.001300390116999</v>
      </c>
      <c r="M152" s="17">
        <v>78.998699609883005</v>
      </c>
      <c r="N152" s="17">
        <v>23.844282238442801</v>
      </c>
      <c r="O152" s="17">
        <v>76.155717761557199</v>
      </c>
      <c r="P152" s="17">
        <v>23.596358118361199</v>
      </c>
      <c r="Q152" s="17">
        <v>76.403641881638805</v>
      </c>
      <c r="R152" s="17">
        <v>24.384949348769901</v>
      </c>
      <c r="S152" s="17">
        <v>75.615050651230106</v>
      </c>
    </row>
    <row r="153" spans="1:19" x14ac:dyDescent="0.2">
      <c r="A153" s="22" t="s">
        <v>54</v>
      </c>
      <c r="B153" s="17">
        <v>9.7384305835010103</v>
      </c>
      <c r="C153" s="17">
        <v>90.261569416499</v>
      </c>
      <c r="D153" s="17">
        <v>8.6505190311418705</v>
      </c>
      <c r="E153" s="17">
        <v>91.349480968858103</v>
      </c>
      <c r="F153" s="17">
        <v>6.8416396343261603</v>
      </c>
      <c r="G153" s="17">
        <v>93.158360365673801</v>
      </c>
      <c r="H153" s="17">
        <v>5.9936908517350203</v>
      </c>
      <c r="I153" s="17">
        <v>94.006309148265004</v>
      </c>
      <c r="J153" s="17">
        <v>6.0648309515510599</v>
      </c>
      <c r="K153" s="17">
        <v>93.935169048448898</v>
      </c>
      <c r="L153" s="17">
        <v>6.1141304347826102</v>
      </c>
      <c r="M153" s="17">
        <v>93.885869565217405</v>
      </c>
      <c r="N153" s="17">
        <v>6.5274151436031298</v>
      </c>
      <c r="O153" s="17">
        <v>93.472584856396907</v>
      </c>
      <c r="P153" s="17">
        <v>6.0234244283324001</v>
      </c>
      <c r="Q153" s="17">
        <v>93.976575571667595</v>
      </c>
      <c r="R153" s="17">
        <v>6.6558441558441599</v>
      </c>
      <c r="S153" s="17">
        <v>93.344155844155793</v>
      </c>
    </row>
    <row r="154" spans="1:19" x14ac:dyDescent="0.2">
      <c r="A154" s="22" t="s">
        <v>90</v>
      </c>
      <c r="B154" s="17">
        <v>21.658986175115199</v>
      </c>
      <c r="C154" s="17">
        <v>78.341013824884797</v>
      </c>
      <c r="D154" s="17">
        <v>23.7074401008827</v>
      </c>
      <c r="E154" s="17">
        <v>76.292559899117293</v>
      </c>
      <c r="F154" s="17">
        <v>21.6738197424893</v>
      </c>
      <c r="G154" s="17">
        <v>78.3261802575107</v>
      </c>
      <c r="H154" s="17">
        <v>22.55859375</v>
      </c>
      <c r="I154" s="17">
        <v>77.44140625</v>
      </c>
      <c r="J154" s="17">
        <v>23.290203327171898</v>
      </c>
      <c r="K154" s="17">
        <v>76.709796672828105</v>
      </c>
      <c r="L154" s="17">
        <v>23.814041745730499</v>
      </c>
      <c r="M154" s="17">
        <v>76.185958254269494</v>
      </c>
      <c r="N154" s="17">
        <v>25.8369098712446</v>
      </c>
      <c r="O154" s="17">
        <v>74.1630901287554</v>
      </c>
      <c r="P154" s="17">
        <v>25.992063492063501</v>
      </c>
      <c r="Q154" s="17">
        <v>74.007936507936506</v>
      </c>
      <c r="R154" s="17">
        <v>27.286470143612998</v>
      </c>
      <c r="S154" s="17">
        <v>72.713529856386998</v>
      </c>
    </row>
    <row r="155" spans="1:19" x14ac:dyDescent="0.2">
      <c r="A155" s="22" t="s">
        <v>111</v>
      </c>
      <c r="B155" s="17">
        <v>20.882771713336499</v>
      </c>
      <c r="C155" s="17">
        <v>79.117228286663504</v>
      </c>
      <c r="D155" s="17">
        <v>20.286427539088201</v>
      </c>
      <c r="E155" s="17">
        <v>79.713572460911806</v>
      </c>
      <c r="F155" s="17">
        <v>18.509944228138501</v>
      </c>
      <c r="G155" s="17">
        <v>81.490055771861506</v>
      </c>
      <c r="H155" s="17">
        <v>17.660479104013302</v>
      </c>
      <c r="I155" s="17">
        <v>82.339520895986695</v>
      </c>
      <c r="J155" s="17">
        <v>17.567714565430201</v>
      </c>
      <c r="K155" s="17">
        <v>82.432285434569806</v>
      </c>
      <c r="L155" s="17">
        <v>18.484567184961701</v>
      </c>
      <c r="M155" s="17">
        <v>81.515432815038295</v>
      </c>
      <c r="N155" s="17">
        <v>18.254329990884202</v>
      </c>
      <c r="O155" s="17">
        <v>81.745670009115798</v>
      </c>
      <c r="P155" s="17">
        <v>17.894736842105299</v>
      </c>
      <c r="Q155" s="17">
        <v>82.105263157894697</v>
      </c>
      <c r="R155" s="17">
        <v>17.209881669088599</v>
      </c>
      <c r="S155" s="17">
        <v>82.790118330911397</v>
      </c>
    </row>
    <row r="156" spans="1:19" x14ac:dyDescent="0.2">
      <c r="A156" s="22" t="s">
        <v>92</v>
      </c>
      <c r="B156" s="17">
        <v>33.6158192090396</v>
      </c>
      <c r="C156" s="17">
        <v>66.3841807909605</v>
      </c>
      <c r="D156" s="17">
        <v>36.886993603411497</v>
      </c>
      <c r="E156" s="17">
        <v>63.113006396588503</v>
      </c>
      <c r="F156" s="17">
        <v>35.36</v>
      </c>
      <c r="G156" s="17">
        <v>64.64</v>
      </c>
      <c r="H156" s="17">
        <v>33.2931242460796</v>
      </c>
      <c r="I156" s="17">
        <v>66.7068757539204</v>
      </c>
      <c r="J156" s="17">
        <v>31.808278867102398</v>
      </c>
      <c r="K156" s="17">
        <v>68.191721132897598</v>
      </c>
      <c r="L156" s="17">
        <v>34.619289340101503</v>
      </c>
      <c r="M156" s="17">
        <v>65.380710659898497</v>
      </c>
      <c r="N156" s="17">
        <v>29.641693811074902</v>
      </c>
      <c r="O156" s="17">
        <v>70.358306188925098</v>
      </c>
      <c r="P156" s="17">
        <v>34.706488156539599</v>
      </c>
      <c r="Q156" s="17">
        <v>65.293511843460394</v>
      </c>
      <c r="R156" s="17">
        <v>31.618435155412602</v>
      </c>
      <c r="S156" s="17">
        <v>68.381564844587302</v>
      </c>
    </row>
    <row r="157" spans="1:19" x14ac:dyDescent="0.2">
      <c r="A157" s="21" t="s">
        <v>67</v>
      </c>
      <c r="B157" s="25">
        <v>7.3416775639828096</v>
      </c>
      <c r="C157" s="25">
        <v>92.658322436017201</v>
      </c>
      <c r="D157" s="25">
        <v>7.0409501041104301</v>
      </c>
      <c r="E157" s="25">
        <v>92.959049895889606</v>
      </c>
      <c r="F157" s="25">
        <v>6.8543067160897202</v>
      </c>
      <c r="G157" s="25">
        <v>93.145693283910305</v>
      </c>
      <c r="H157" s="25">
        <v>7.82769524491379</v>
      </c>
      <c r="I157" s="25">
        <v>92.172304755086202</v>
      </c>
      <c r="J157" s="25">
        <v>8.1893265565438398</v>
      </c>
      <c r="K157" s="25">
        <v>91.810673443456196</v>
      </c>
      <c r="L157" s="25">
        <v>8.6926334791362905</v>
      </c>
      <c r="M157" s="25">
        <v>91.307366520863695</v>
      </c>
      <c r="N157" s="25">
        <v>8.6739174491657103</v>
      </c>
      <c r="O157" s="25">
        <v>91.3260825508343</v>
      </c>
      <c r="P157" s="25">
        <v>9.1474390443462603</v>
      </c>
      <c r="Q157" s="25">
        <v>90.852560955653701</v>
      </c>
      <c r="R157" s="25">
        <v>8.5185185185185208</v>
      </c>
      <c r="S157" s="25">
        <v>91.481481481481495</v>
      </c>
    </row>
    <row r="158" spans="1:19" x14ac:dyDescent="0.2">
      <c r="A158" s="22" t="s">
        <v>89</v>
      </c>
      <c r="B158" s="17">
        <v>15.548098434004499</v>
      </c>
      <c r="C158" s="17">
        <v>84.451901565995499</v>
      </c>
      <c r="D158" s="17">
        <v>11.970074812967599</v>
      </c>
      <c r="E158" s="17">
        <v>88.029925187032404</v>
      </c>
      <c r="F158" s="17">
        <v>13.5836177474403</v>
      </c>
      <c r="G158" s="17">
        <v>86.4163822525597</v>
      </c>
      <c r="H158" s="17">
        <v>14.285714285714301</v>
      </c>
      <c r="I158" s="17">
        <v>85.714285714285694</v>
      </c>
      <c r="J158" s="17">
        <v>15.9904534606205</v>
      </c>
      <c r="K158" s="17">
        <v>84.0095465393795</v>
      </c>
      <c r="L158" s="17">
        <v>15.799739921976601</v>
      </c>
      <c r="M158" s="17">
        <v>84.200260078023405</v>
      </c>
      <c r="N158" s="17">
        <v>15.571776155717799</v>
      </c>
      <c r="O158" s="17">
        <v>84.428223844282201</v>
      </c>
      <c r="P158" s="17">
        <v>16.476841305998501</v>
      </c>
      <c r="Q158" s="17">
        <v>83.523158694001495</v>
      </c>
      <c r="R158" s="17">
        <v>17.7151120751988</v>
      </c>
      <c r="S158" s="17">
        <v>82.284887924801197</v>
      </c>
    </row>
    <row r="159" spans="1:19" x14ac:dyDescent="0.2">
      <c r="A159" s="22" t="s">
        <v>54</v>
      </c>
      <c r="B159" s="17">
        <v>2.0112630732099799</v>
      </c>
      <c r="C159" s="17">
        <v>97.988736926789997</v>
      </c>
      <c r="D159" s="17">
        <v>1.4878892733564</v>
      </c>
      <c r="E159" s="17">
        <v>98.512110726643598</v>
      </c>
      <c r="F159" s="17">
        <v>1.1206133883810101</v>
      </c>
      <c r="G159" s="17">
        <v>98.879386611618997</v>
      </c>
      <c r="H159" s="17">
        <v>1.54860911958704</v>
      </c>
      <c r="I159" s="17">
        <v>98.451390880413001</v>
      </c>
      <c r="J159" s="17">
        <v>1.3240418118466899</v>
      </c>
      <c r="K159" s="17">
        <v>98.675958188153302</v>
      </c>
      <c r="L159" s="17">
        <v>1.72179429089261</v>
      </c>
      <c r="M159" s="17">
        <v>98.278205709107397</v>
      </c>
      <c r="N159" s="17">
        <v>1.3495864170657399</v>
      </c>
      <c r="O159" s="17">
        <v>98.650413582934306</v>
      </c>
      <c r="P159" s="17">
        <v>1.72798216276477</v>
      </c>
      <c r="Q159" s="17">
        <v>98.272017837235197</v>
      </c>
      <c r="R159" s="17">
        <v>1.72972972972973</v>
      </c>
      <c r="S159" s="17">
        <v>98.270270270270302</v>
      </c>
    </row>
    <row r="160" spans="1:19" x14ac:dyDescent="0.2">
      <c r="A160" s="22" t="s">
        <v>90</v>
      </c>
      <c r="B160" s="17">
        <v>19.815668202765</v>
      </c>
      <c r="C160" s="17">
        <v>80.184331797235004</v>
      </c>
      <c r="D160" s="17">
        <v>19.318181818181799</v>
      </c>
      <c r="E160" s="17">
        <v>80.681818181818201</v>
      </c>
      <c r="F160" s="17">
        <v>17.237687366166998</v>
      </c>
      <c r="G160" s="17">
        <v>82.762312633833005</v>
      </c>
      <c r="H160" s="17">
        <v>18.768328445747802</v>
      </c>
      <c r="I160" s="17">
        <v>81.231671554252202</v>
      </c>
      <c r="J160" s="17">
        <v>18.0555555555556</v>
      </c>
      <c r="K160" s="17">
        <v>81.9444444444444</v>
      </c>
      <c r="L160" s="17">
        <v>21.631878557874799</v>
      </c>
      <c r="M160" s="17">
        <v>78.368121442125201</v>
      </c>
      <c r="N160" s="17">
        <v>20.257510729613699</v>
      </c>
      <c r="O160" s="17">
        <v>79.742489270386301</v>
      </c>
      <c r="P160" s="17">
        <v>20</v>
      </c>
      <c r="Q160" s="17">
        <v>80</v>
      </c>
      <c r="R160" s="17">
        <v>19.727891156462601</v>
      </c>
      <c r="S160" s="17">
        <v>80.272108843537396</v>
      </c>
    </row>
    <row r="161" spans="1:19" x14ac:dyDescent="0.2">
      <c r="A161" s="22" t="s">
        <v>111</v>
      </c>
      <c r="B161" s="17">
        <v>6.1056627649477999</v>
      </c>
      <c r="C161" s="17">
        <v>93.894337235052205</v>
      </c>
      <c r="D161" s="17">
        <v>5.63583815028902</v>
      </c>
      <c r="E161" s="17">
        <v>94.364161849710996</v>
      </c>
      <c r="F161" s="17">
        <v>5.73503104282858</v>
      </c>
      <c r="G161" s="17">
        <v>94.264968957171405</v>
      </c>
      <c r="H161" s="17">
        <v>6.5118208212360003</v>
      </c>
      <c r="I161" s="17">
        <v>93.488179178764</v>
      </c>
      <c r="J161" s="17">
        <v>6.34178179049277</v>
      </c>
      <c r="K161" s="17">
        <v>93.658218209507197</v>
      </c>
      <c r="L161" s="17">
        <v>5.8925878668367897</v>
      </c>
      <c r="M161" s="17">
        <v>94.107412133163194</v>
      </c>
      <c r="N161" s="17">
        <v>6.2670920692798502</v>
      </c>
      <c r="O161" s="17">
        <v>93.732907930720103</v>
      </c>
      <c r="P161" s="17">
        <v>6.1868686868686904</v>
      </c>
      <c r="Q161" s="17">
        <v>93.813131313131294</v>
      </c>
      <c r="R161" s="17">
        <v>5.8237309249455</v>
      </c>
      <c r="S161" s="17">
        <v>94.176269075054506</v>
      </c>
    </row>
    <row r="162" spans="1:19" x14ac:dyDescent="0.2">
      <c r="A162" s="23" t="s">
        <v>92</v>
      </c>
      <c r="B162" s="19">
        <v>23.229461756373901</v>
      </c>
      <c r="C162" s="19">
        <v>76.770538243626106</v>
      </c>
      <c r="D162" s="19">
        <v>30.638297872340399</v>
      </c>
      <c r="E162" s="19">
        <v>69.361702127659598</v>
      </c>
      <c r="F162" s="19">
        <v>23.717948717948701</v>
      </c>
      <c r="G162" s="19">
        <v>76.282051282051299</v>
      </c>
      <c r="H162" s="19">
        <v>22.1954161640531</v>
      </c>
      <c r="I162" s="19">
        <v>77.8045838359469</v>
      </c>
      <c r="J162" s="19">
        <v>22.258414766558101</v>
      </c>
      <c r="K162" s="19">
        <v>77.741585233441896</v>
      </c>
      <c r="L162" s="19">
        <v>23.906408952187199</v>
      </c>
      <c r="M162" s="19">
        <v>76.093591047812794</v>
      </c>
      <c r="N162" s="19">
        <v>22.9098805646037</v>
      </c>
      <c r="O162" s="19">
        <v>77.090119435396304</v>
      </c>
      <c r="P162" s="19">
        <v>23.329907502569402</v>
      </c>
      <c r="Q162" s="19">
        <v>76.670092497430602</v>
      </c>
      <c r="R162" s="19">
        <v>20.300751879699199</v>
      </c>
      <c r="S162" s="19">
        <v>79.699248120300794</v>
      </c>
    </row>
    <row r="164" spans="1:19" x14ac:dyDescent="0.2">
      <c r="A164" s="13" t="s">
        <v>22</v>
      </c>
    </row>
    <row r="165" spans="1:19" x14ac:dyDescent="0.2">
      <c r="A165" s="13" t="s">
        <v>112</v>
      </c>
    </row>
    <row r="166" spans="1:19" x14ac:dyDescent="0.2">
      <c r="A166" s="13" t="s">
        <v>26</v>
      </c>
    </row>
    <row r="167" spans="1:19" x14ac:dyDescent="0.2">
      <c r="A167" s="13"/>
    </row>
    <row r="168" spans="1:19" x14ac:dyDescent="0.2">
      <c r="A168" s="13" t="s">
        <v>143</v>
      </c>
    </row>
    <row r="169" spans="1:19" x14ac:dyDescent="0.2">
      <c r="A169" s="13" t="s">
        <v>278</v>
      </c>
    </row>
  </sheetData>
  <mergeCells count="10">
    <mergeCell ref="L5:M5"/>
    <mergeCell ref="N5:O5"/>
    <mergeCell ref="P5:Q5"/>
    <mergeCell ref="R5:S5"/>
    <mergeCell ref="B7:S7"/>
    <mergeCell ref="B5:C5"/>
    <mergeCell ref="D5:E5"/>
    <mergeCell ref="F5:G5"/>
    <mergeCell ref="H5:I5"/>
    <mergeCell ref="J5:K5"/>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A5302-12A4-470F-8C4C-9B8DB520DE3B}">
  <sheetPr codeName="Sheet34"/>
  <dimension ref="A1:E128"/>
  <sheetViews>
    <sheetView workbookViewId="0">
      <selection activeCell="B2" sqref="B2:D2"/>
    </sheetView>
  </sheetViews>
  <sheetFormatPr defaultColWidth="0" defaultRowHeight="12.75" zeroHeight="1" x14ac:dyDescent="0.2"/>
  <cols>
    <col min="1" max="1" width="3.7109375" style="27" customWidth="1"/>
    <col min="2" max="2" width="23.85546875" style="27" customWidth="1"/>
    <col min="3" max="3" width="48" style="27" customWidth="1"/>
    <col min="4" max="4" width="34.5703125" style="27" customWidth="1"/>
    <col min="5" max="5" width="3.7109375" style="27" customWidth="1"/>
    <col min="6" max="16384" width="9.140625" style="27" hidden="1"/>
  </cols>
  <sheetData>
    <row r="1" spans="2:4" x14ac:dyDescent="0.2"/>
    <row r="2" spans="2:4" ht="43.5" customHeight="1" x14ac:dyDescent="0.25">
      <c r="B2" s="89" t="s">
        <v>250</v>
      </c>
      <c r="C2" s="89"/>
      <c r="D2" s="89"/>
    </row>
    <row r="3" spans="2:4" ht="12.75" customHeight="1" x14ac:dyDescent="0.25">
      <c r="B3" s="28"/>
      <c r="C3" s="28"/>
      <c r="D3" s="28"/>
    </row>
    <row r="4" spans="2:4" ht="42" customHeight="1" x14ac:dyDescent="0.2">
      <c r="B4" s="90" t="s">
        <v>144</v>
      </c>
      <c r="C4" s="90"/>
      <c r="D4" s="90"/>
    </row>
    <row r="5" spans="2:4" ht="12.75" customHeight="1" x14ac:dyDescent="0.25">
      <c r="B5" s="28"/>
      <c r="C5" s="28"/>
      <c r="D5" s="28"/>
    </row>
    <row r="6" spans="2:4" ht="25.5" customHeight="1" x14ac:dyDescent="0.2">
      <c r="B6" s="86" t="s">
        <v>145</v>
      </c>
      <c r="C6" s="86"/>
      <c r="D6" s="86"/>
    </row>
    <row r="7" spans="2:4" ht="25.5" customHeight="1" x14ac:dyDescent="0.2">
      <c r="B7" s="86" t="s">
        <v>146</v>
      </c>
      <c r="C7" s="86"/>
      <c r="D7" s="86"/>
    </row>
    <row r="8" spans="2:4" ht="25.5" customHeight="1" x14ac:dyDescent="0.2">
      <c r="B8" s="86" t="s">
        <v>147</v>
      </c>
      <c r="C8" s="86"/>
      <c r="D8" s="86"/>
    </row>
    <row r="9" spans="2:4" ht="38.25" customHeight="1" x14ac:dyDescent="0.2">
      <c r="B9" s="86" t="s">
        <v>148</v>
      </c>
      <c r="C9" s="86"/>
      <c r="D9" s="86"/>
    </row>
    <row r="10" spans="2:4" x14ac:dyDescent="0.2">
      <c r="B10" s="86"/>
      <c r="C10" s="86"/>
      <c r="D10" s="86"/>
    </row>
    <row r="11" spans="2:4" ht="15" x14ac:dyDescent="0.25">
      <c r="B11" s="88" t="s">
        <v>149</v>
      </c>
      <c r="C11" s="88"/>
      <c r="D11" s="88"/>
    </row>
    <row r="12" spans="2:4" ht="38.25" customHeight="1" x14ac:dyDescent="0.2">
      <c r="B12" s="86" t="s">
        <v>150</v>
      </c>
      <c r="C12" s="86"/>
      <c r="D12" s="86"/>
    </row>
    <row r="13" spans="2:4" ht="25.5" customHeight="1" x14ac:dyDescent="0.2">
      <c r="B13" s="86" t="s">
        <v>151</v>
      </c>
      <c r="C13" s="86"/>
      <c r="D13" s="86"/>
    </row>
    <row r="14" spans="2:4" x14ac:dyDescent="0.2">
      <c r="B14" s="86"/>
      <c r="C14" s="86"/>
      <c r="D14" s="86"/>
    </row>
    <row r="15" spans="2:4" ht="25.5" customHeight="1" x14ac:dyDescent="0.2">
      <c r="B15" s="86" t="s">
        <v>152</v>
      </c>
      <c r="C15" s="86"/>
      <c r="D15" s="86"/>
    </row>
    <row r="16" spans="2:4" ht="25.5" customHeight="1" x14ac:dyDescent="0.2">
      <c r="B16" s="86" t="s">
        <v>251</v>
      </c>
      <c r="C16" s="86"/>
      <c r="D16" s="86"/>
    </row>
    <row r="17" spans="2:4" ht="38.25" customHeight="1" x14ac:dyDescent="0.2">
      <c r="B17" s="86" t="s">
        <v>153</v>
      </c>
      <c r="C17" s="86"/>
      <c r="D17" s="86"/>
    </row>
    <row r="18" spans="2:4" x14ac:dyDescent="0.2">
      <c r="B18" s="86"/>
      <c r="C18" s="86"/>
      <c r="D18" s="86"/>
    </row>
    <row r="19" spans="2:4" ht="25.5" customHeight="1" x14ac:dyDescent="0.2">
      <c r="B19" s="86" t="s">
        <v>154</v>
      </c>
      <c r="C19" s="86"/>
      <c r="D19" s="86"/>
    </row>
    <row r="20" spans="2:4" ht="25.5" customHeight="1" x14ac:dyDescent="0.2">
      <c r="B20" s="86" t="s">
        <v>252</v>
      </c>
      <c r="C20" s="86"/>
      <c r="D20" s="86"/>
    </row>
    <row r="21" spans="2:4" ht="25.5" customHeight="1" x14ac:dyDescent="0.2">
      <c r="B21" s="86" t="s">
        <v>255</v>
      </c>
      <c r="C21" s="86"/>
      <c r="D21" s="86"/>
    </row>
    <row r="22" spans="2:4" x14ac:dyDescent="0.2">
      <c r="B22" s="86"/>
      <c r="C22" s="86"/>
      <c r="D22" s="86"/>
    </row>
    <row r="23" spans="2:4" x14ac:dyDescent="0.2">
      <c r="B23" s="86" t="s">
        <v>155</v>
      </c>
      <c r="C23" s="86"/>
      <c r="D23" s="86"/>
    </row>
    <row r="24" spans="2:4" ht="25.5" customHeight="1" x14ac:dyDescent="0.2">
      <c r="B24" s="86" t="s">
        <v>253</v>
      </c>
      <c r="C24" s="86"/>
      <c r="D24" s="86"/>
    </row>
    <row r="25" spans="2:4" x14ac:dyDescent="0.2">
      <c r="B25" s="86" t="s">
        <v>254</v>
      </c>
      <c r="C25" s="86"/>
      <c r="D25" s="86"/>
    </row>
    <row r="26" spans="2:4" x14ac:dyDescent="0.2">
      <c r="B26" s="86" t="s">
        <v>156</v>
      </c>
      <c r="C26" s="86"/>
      <c r="D26" s="86"/>
    </row>
    <row r="27" spans="2:4" ht="25.5" customHeight="1" x14ac:dyDescent="0.2">
      <c r="B27" s="87" t="s">
        <v>157</v>
      </c>
      <c r="C27" s="87"/>
      <c r="D27" s="87"/>
    </row>
    <row r="28" spans="2:4" s="29" customFormat="1" ht="25.5" customHeight="1" x14ac:dyDescent="0.2">
      <c r="B28" s="87" t="s">
        <v>158</v>
      </c>
      <c r="C28" s="87"/>
      <c r="D28" s="87"/>
    </row>
    <row r="29" spans="2:4" s="29" customFormat="1" ht="38.25" customHeight="1" x14ac:dyDescent="0.2">
      <c r="B29" s="87" t="s">
        <v>159</v>
      </c>
      <c r="C29" s="87"/>
      <c r="D29" s="87"/>
    </row>
    <row r="30" spans="2:4" s="30" customFormat="1" x14ac:dyDescent="0.2">
      <c r="B30" s="86" t="s">
        <v>160</v>
      </c>
      <c r="C30" s="86"/>
      <c r="D30" s="86"/>
    </row>
    <row r="31" spans="2:4" s="29" customFormat="1" ht="25.5" customHeight="1" x14ac:dyDescent="0.2">
      <c r="B31" s="87" t="s">
        <v>273</v>
      </c>
      <c r="C31" s="87"/>
      <c r="D31" s="87"/>
    </row>
    <row r="32" spans="2:4" s="29" customFormat="1" ht="25.5" customHeight="1" x14ac:dyDescent="0.2">
      <c r="B32" s="87" t="s">
        <v>161</v>
      </c>
      <c r="C32" s="87"/>
      <c r="D32" s="87"/>
    </row>
    <row r="33" spans="2:4" x14ac:dyDescent="0.2">
      <c r="B33" s="86"/>
      <c r="C33" s="86"/>
      <c r="D33" s="86"/>
    </row>
    <row r="34" spans="2:4" x14ac:dyDescent="0.2">
      <c r="B34" s="86" t="s">
        <v>162</v>
      </c>
      <c r="C34" s="86"/>
      <c r="D34" s="86"/>
    </row>
    <row r="35" spans="2:4" x14ac:dyDescent="0.2">
      <c r="B35" s="86" t="s">
        <v>163</v>
      </c>
      <c r="C35" s="86"/>
      <c r="D35" s="86"/>
    </row>
    <row r="36" spans="2:4" ht="25.5" customHeight="1" x14ac:dyDescent="0.2">
      <c r="B36" s="86" t="s">
        <v>164</v>
      </c>
      <c r="C36" s="86"/>
      <c r="D36" s="86"/>
    </row>
    <row r="37" spans="2:4" x14ac:dyDescent="0.2">
      <c r="B37" s="86"/>
      <c r="C37" s="86"/>
      <c r="D37" s="86"/>
    </row>
    <row r="38" spans="2:4" ht="15" x14ac:dyDescent="0.25">
      <c r="B38" s="88" t="s">
        <v>165</v>
      </c>
      <c r="C38" s="88"/>
      <c r="D38" s="88"/>
    </row>
    <row r="39" spans="2:4" ht="25.5" customHeight="1" x14ac:dyDescent="0.2">
      <c r="B39" s="86" t="s">
        <v>166</v>
      </c>
      <c r="C39" s="86"/>
      <c r="D39" s="86"/>
    </row>
    <row r="40" spans="2:4" x14ac:dyDescent="0.2">
      <c r="B40" s="86"/>
      <c r="C40" s="86"/>
      <c r="D40" s="86"/>
    </row>
    <row r="41" spans="2:4" ht="25.5" customHeight="1" x14ac:dyDescent="0.2">
      <c r="B41" s="86" t="s">
        <v>167</v>
      </c>
      <c r="C41" s="86"/>
      <c r="D41" s="86"/>
    </row>
    <row r="42" spans="2:4" ht="38.25" customHeight="1" x14ac:dyDescent="0.2">
      <c r="B42" s="86" t="s">
        <v>168</v>
      </c>
      <c r="C42" s="86"/>
      <c r="D42" s="86"/>
    </row>
    <row r="43" spans="2:4" ht="13.5" thickBot="1" x14ac:dyDescent="0.25">
      <c r="B43" s="31" t="s">
        <v>169</v>
      </c>
      <c r="C43" s="32" t="s">
        <v>170</v>
      </c>
    </row>
    <row r="44" spans="2:4" ht="13.5" thickTop="1" x14ac:dyDescent="0.2">
      <c r="B44" s="33" t="s">
        <v>171</v>
      </c>
      <c r="C44" s="34" t="s">
        <v>256</v>
      </c>
    </row>
    <row r="45" spans="2:4" x14ac:dyDescent="0.2">
      <c r="B45" s="35"/>
      <c r="C45" s="36" t="s">
        <v>257</v>
      </c>
    </row>
    <row r="46" spans="2:4" x14ac:dyDescent="0.2">
      <c r="B46" s="37"/>
      <c r="C46" s="38" t="s">
        <v>258</v>
      </c>
    </row>
    <row r="47" spans="2:4" x14ac:dyDescent="0.2">
      <c r="B47" s="35"/>
      <c r="C47" s="36" t="s">
        <v>259</v>
      </c>
    </row>
    <row r="48" spans="2:4" x14ac:dyDescent="0.2">
      <c r="B48" s="37"/>
      <c r="C48" s="38" t="s">
        <v>260</v>
      </c>
    </row>
    <row r="49" spans="2:4" x14ac:dyDescent="0.2">
      <c r="B49" s="35"/>
      <c r="C49" s="36" t="s">
        <v>261</v>
      </c>
    </row>
    <row r="50" spans="2:4" x14ac:dyDescent="0.2">
      <c r="B50" s="37"/>
      <c r="C50" s="38" t="s">
        <v>262</v>
      </c>
    </row>
    <row r="51" spans="2:4" x14ac:dyDescent="0.2">
      <c r="B51" s="35"/>
      <c r="C51" s="36" t="s">
        <v>263</v>
      </c>
    </row>
    <row r="52" spans="2:4" ht="13.5" thickBot="1" x14ac:dyDescent="0.25">
      <c r="B52" s="39"/>
      <c r="C52" s="40" t="s">
        <v>264</v>
      </c>
    </row>
    <row r="53" spans="2:4" ht="13.5" thickTop="1" x14ac:dyDescent="0.2">
      <c r="B53" s="41" t="s">
        <v>172</v>
      </c>
      <c r="C53" s="36" t="s">
        <v>265</v>
      </c>
    </row>
    <row r="54" spans="2:4" x14ac:dyDescent="0.2">
      <c r="B54" s="37"/>
      <c r="C54" s="38" t="s">
        <v>266</v>
      </c>
    </row>
    <row r="55" spans="2:4" x14ac:dyDescent="0.2">
      <c r="B55" s="35"/>
      <c r="C55" s="36" t="s">
        <v>267</v>
      </c>
    </row>
    <row r="56" spans="2:4" ht="13.5" thickBot="1" x14ac:dyDescent="0.25">
      <c r="B56" s="39"/>
      <c r="C56" s="40" t="s">
        <v>268</v>
      </c>
    </row>
    <row r="57" spans="2:4" ht="13.5" thickTop="1" x14ac:dyDescent="0.2">
      <c r="B57" s="41" t="s">
        <v>55</v>
      </c>
      <c r="C57" s="36" t="s">
        <v>269</v>
      </c>
    </row>
    <row r="58" spans="2:4" x14ac:dyDescent="0.2">
      <c r="B58" s="37"/>
      <c r="C58" s="38" t="s">
        <v>270</v>
      </c>
    </row>
    <row r="59" spans="2:4" x14ac:dyDescent="0.2">
      <c r="B59" s="35"/>
      <c r="C59" s="36" t="s">
        <v>271</v>
      </c>
    </row>
    <row r="60" spans="2:4" x14ac:dyDescent="0.2">
      <c r="B60" s="37"/>
      <c r="C60" s="38" t="s">
        <v>272</v>
      </c>
    </row>
    <row r="61" spans="2:4" x14ac:dyDescent="0.2">
      <c r="B61" s="86"/>
      <c r="C61" s="86"/>
      <c r="D61" s="86"/>
    </row>
    <row r="62" spans="2:4" ht="25.5" customHeight="1" x14ac:dyDescent="0.2">
      <c r="B62" s="86" t="s">
        <v>173</v>
      </c>
      <c r="C62" s="86"/>
      <c r="D62" s="86"/>
    </row>
    <row r="63" spans="2:4" x14ac:dyDescent="0.2">
      <c r="B63" s="86" t="s">
        <v>174</v>
      </c>
      <c r="C63" s="86"/>
      <c r="D63" s="86"/>
    </row>
    <row r="64" spans="2:4" ht="13.5" thickBot="1" x14ac:dyDescent="0.25">
      <c r="B64" s="42" t="s">
        <v>276</v>
      </c>
      <c r="C64" s="43" t="s">
        <v>175</v>
      </c>
    </row>
    <row r="65" spans="2:3" ht="13.5" thickTop="1" x14ac:dyDescent="0.2">
      <c r="B65" s="44" t="s">
        <v>52</v>
      </c>
      <c r="C65" s="45" t="s">
        <v>176</v>
      </c>
    </row>
    <row r="66" spans="2:3" x14ac:dyDescent="0.2">
      <c r="B66" s="46" t="s">
        <v>177</v>
      </c>
      <c r="C66" s="47" t="s">
        <v>178</v>
      </c>
    </row>
    <row r="67" spans="2:3" x14ac:dyDescent="0.2">
      <c r="B67" s="48"/>
      <c r="C67" s="49" t="s">
        <v>179</v>
      </c>
    </row>
    <row r="68" spans="2:3" x14ac:dyDescent="0.2">
      <c r="B68" s="50"/>
      <c r="C68" s="47" t="s">
        <v>180</v>
      </c>
    </row>
    <row r="69" spans="2:3" ht="13.5" thickBot="1" x14ac:dyDescent="0.25">
      <c r="B69" s="51"/>
      <c r="C69" s="52" t="s">
        <v>181</v>
      </c>
    </row>
    <row r="70" spans="2:3" ht="13.5" thickTop="1" x14ac:dyDescent="0.2">
      <c r="B70" s="46" t="s">
        <v>53</v>
      </c>
      <c r="C70" s="53"/>
    </row>
    <row r="71" spans="2:3" x14ac:dyDescent="0.2">
      <c r="B71" s="54" t="s">
        <v>182</v>
      </c>
      <c r="C71" s="49" t="s">
        <v>183</v>
      </c>
    </row>
    <row r="72" spans="2:3" x14ac:dyDescent="0.2">
      <c r="B72" s="50"/>
      <c r="C72" s="47" t="s">
        <v>184</v>
      </c>
    </row>
    <row r="73" spans="2:3" x14ac:dyDescent="0.2">
      <c r="B73" s="48"/>
      <c r="C73" s="49" t="s">
        <v>185</v>
      </c>
    </row>
    <row r="74" spans="2:3" x14ac:dyDescent="0.2">
      <c r="B74" s="50"/>
      <c r="C74" s="47" t="s">
        <v>186</v>
      </c>
    </row>
    <row r="75" spans="2:3" x14ac:dyDescent="0.2">
      <c r="B75" s="48"/>
      <c r="C75" s="49" t="s">
        <v>187</v>
      </c>
    </row>
    <row r="76" spans="2:3" x14ac:dyDescent="0.2">
      <c r="B76" s="50"/>
      <c r="C76" s="47" t="s">
        <v>188</v>
      </c>
    </row>
    <row r="77" spans="2:3" x14ac:dyDescent="0.2">
      <c r="B77" s="54" t="s">
        <v>189</v>
      </c>
      <c r="C77" s="49" t="s">
        <v>190</v>
      </c>
    </row>
    <row r="78" spans="2:3" x14ac:dyDescent="0.2">
      <c r="B78" s="50"/>
      <c r="C78" s="47" t="s">
        <v>191</v>
      </c>
    </row>
    <row r="79" spans="2:3" x14ac:dyDescent="0.2">
      <c r="B79" s="48"/>
      <c r="C79" s="49" t="s">
        <v>192</v>
      </c>
    </row>
    <row r="80" spans="2:3" x14ac:dyDescent="0.2">
      <c r="B80" s="50"/>
      <c r="C80" s="47" t="s">
        <v>193</v>
      </c>
    </row>
    <row r="81" spans="2:4" x14ac:dyDescent="0.2">
      <c r="B81" s="48"/>
      <c r="C81" s="49" t="s">
        <v>194</v>
      </c>
    </row>
    <row r="82" spans="2:4" x14ac:dyDescent="0.2">
      <c r="B82" s="50"/>
      <c r="C82" s="47" t="s">
        <v>195</v>
      </c>
    </row>
    <row r="83" spans="2:4" x14ac:dyDescent="0.2">
      <c r="B83" s="48"/>
      <c r="C83" s="49" t="s">
        <v>196</v>
      </c>
    </row>
    <row r="84" spans="2:4" x14ac:dyDescent="0.2">
      <c r="B84" s="50"/>
      <c r="C84" s="47" t="s">
        <v>197</v>
      </c>
    </row>
    <row r="85" spans="2:4" x14ac:dyDescent="0.2">
      <c r="B85" s="48"/>
      <c r="C85" s="49" t="s">
        <v>198</v>
      </c>
    </row>
    <row r="86" spans="2:4" x14ac:dyDescent="0.2">
      <c r="B86" s="50"/>
      <c r="C86" s="47" t="s">
        <v>199</v>
      </c>
    </row>
    <row r="87" spans="2:4" x14ac:dyDescent="0.2">
      <c r="B87" s="48"/>
      <c r="C87" s="49" t="s">
        <v>200</v>
      </c>
    </row>
    <row r="88" spans="2:4" x14ac:dyDescent="0.2">
      <c r="B88" s="50"/>
      <c r="C88" s="47" t="s">
        <v>201</v>
      </c>
    </row>
    <row r="89" spans="2:4" x14ac:dyDescent="0.2">
      <c r="B89" s="86"/>
      <c r="C89" s="86"/>
      <c r="D89" s="86"/>
    </row>
    <row r="90" spans="2:4" x14ac:dyDescent="0.2">
      <c r="B90" s="86" t="s">
        <v>202</v>
      </c>
      <c r="C90" s="86"/>
      <c r="D90" s="86"/>
    </row>
    <row r="91" spans="2:4" ht="13.5" thickBot="1" x14ac:dyDescent="0.25">
      <c r="B91" s="42" t="s">
        <v>203</v>
      </c>
      <c r="C91" s="43" t="s">
        <v>204</v>
      </c>
    </row>
    <row r="92" spans="2:4" ht="13.5" thickTop="1" x14ac:dyDescent="0.2">
      <c r="B92" s="44" t="s">
        <v>92</v>
      </c>
      <c r="C92" s="45" t="s">
        <v>205</v>
      </c>
    </row>
    <row r="93" spans="2:4" x14ac:dyDescent="0.2">
      <c r="B93" s="50"/>
      <c r="C93" s="47" t="s">
        <v>206</v>
      </c>
    </row>
    <row r="94" spans="2:4" x14ac:dyDescent="0.2">
      <c r="B94" s="48"/>
      <c r="C94" s="49" t="s">
        <v>207</v>
      </c>
    </row>
    <row r="95" spans="2:4" ht="13.5" thickBot="1" x14ac:dyDescent="0.25">
      <c r="B95" s="55"/>
      <c r="C95" s="56" t="s">
        <v>208</v>
      </c>
    </row>
    <row r="96" spans="2:4" ht="13.5" thickTop="1" x14ac:dyDescent="0.2">
      <c r="B96" s="54" t="s">
        <v>89</v>
      </c>
      <c r="C96" s="49" t="s">
        <v>209</v>
      </c>
    </row>
    <row r="97" spans="2:3" x14ac:dyDescent="0.2">
      <c r="B97" s="50"/>
      <c r="C97" s="47" t="s">
        <v>210</v>
      </c>
    </row>
    <row r="98" spans="2:3" x14ac:dyDescent="0.2">
      <c r="B98" s="48"/>
      <c r="C98" s="49" t="s">
        <v>211</v>
      </c>
    </row>
    <row r="99" spans="2:3" x14ac:dyDescent="0.2">
      <c r="B99" s="50"/>
      <c r="C99" s="47" t="s">
        <v>212</v>
      </c>
    </row>
    <row r="100" spans="2:3" x14ac:dyDescent="0.2">
      <c r="B100" s="57"/>
      <c r="C100" s="49" t="s">
        <v>213</v>
      </c>
    </row>
    <row r="101" spans="2:3" x14ac:dyDescent="0.2">
      <c r="B101" s="50"/>
      <c r="C101" s="47" t="s">
        <v>214</v>
      </c>
    </row>
    <row r="102" spans="2:3" x14ac:dyDescent="0.2">
      <c r="B102" s="48"/>
      <c r="C102" s="49" t="s">
        <v>215</v>
      </c>
    </row>
    <row r="103" spans="2:3" ht="13.5" thickBot="1" x14ac:dyDescent="0.25">
      <c r="B103" s="55"/>
      <c r="C103" s="56" t="s">
        <v>216</v>
      </c>
    </row>
    <row r="104" spans="2:3" ht="13.5" thickTop="1" x14ac:dyDescent="0.2">
      <c r="B104" s="54" t="s">
        <v>111</v>
      </c>
      <c r="C104" s="49" t="s">
        <v>217</v>
      </c>
    </row>
    <row r="105" spans="2:3" x14ac:dyDescent="0.2">
      <c r="B105" s="50"/>
      <c r="C105" s="47" t="s">
        <v>218</v>
      </c>
    </row>
    <row r="106" spans="2:3" x14ac:dyDescent="0.2">
      <c r="B106" s="48"/>
      <c r="C106" s="49" t="s">
        <v>274</v>
      </c>
    </row>
    <row r="107" spans="2:3" x14ac:dyDescent="0.2">
      <c r="B107" s="50"/>
      <c r="C107" s="47" t="s">
        <v>275</v>
      </c>
    </row>
    <row r="108" spans="2:3" x14ac:dyDescent="0.2">
      <c r="B108" s="48"/>
      <c r="C108" s="49" t="s">
        <v>219</v>
      </c>
    </row>
    <row r="109" spans="2:3" x14ac:dyDescent="0.2">
      <c r="B109" s="50"/>
      <c r="C109" s="47" t="s">
        <v>220</v>
      </c>
    </row>
    <row r="110" spans="2:3" ht="13.5" thickBot="1" x14ac:dyDescent="0.25">
      <c r="B110" s="51"/>
      <c r="C110" s="52" t="s">
        <v>221</v>
      </c>
    </row>
    <row r="111" spans="2:3" ht="13.5" thickTop="1" x14ac:dyDescent="0.2">
      <c r="B111" s="46" t="s">
        <v>90</v>
      </c>
      <c r="C111" s="47" t="s">
        <v>222</v>
      </c>
    </row>
    <row r="112" spans="2:3" x14ac:dyDescent="0.2">
      <c r="B112" s="48"/>
      <c r="C112" s="49" t="s">
        <v>223</v>
      </c>
    </row>
    <row r="113" spans="2:4" x14ac:dyDescent="0.2">
      <c r="B113" s="50"/>
      <c r="C113" s="47" t="s">
        <v>224</v>
      </c>
    </row>
    <row r="114" spans="2:4" x14ac:dyDescent="0.2">
      <c r="B114" s="48"/>
      <c r="C114" s="49" t="s">
        <v>225</v>
      </c>
    </row>
    <row r="115" spans="2:4" x14ac:dyDescent="0.2">
      <c r="B115" s="50"/>
      <c r="C115" s="47" t="s">
        <v>226</v>
      </c>
    </row>
    <row r="116" spans="2:4" x14ac:dyDescent="0.2">
      <c r="B116" s="48"/>
      <c r="C116" s="49" t="s">
        <v>227</v>
      </c>
    </row>
    <row r="117" spans="2:4" x14ac:dyDescent="0.2">
      <c r="B117" s="50"/>
      <c r="C117" s="47" t="s">
        <v>228</v>
      </c>
    </row>
    <row r="118" spans="2:4" x14ac:dyDescent="0.2">
      <c r="B118" s="48"/>
      <c r="C118" s="49" t="s">
        <v>229</v>
      </c>
    </row>
    <row r="119" spans="2:4" x14ac:dyDescent="0.2">
      <c r="B119" s="50"/>
      <c r="C119" s="47" t="s">
        <v>230</v>
      </c>
    </row>
    <row r="120" spans="2:4" x14ac:dyDescent="0.2">
      <c r="B120" s="58"/>
      <c r="C120" s="58"/>
      <c r="D120" s="58"/>
    </row>
    <row r="121" spans="2:4" x14ac:dyDescent="0.2">
      <c r="B121" s="86" t="s">
        <v>231</v>
      </c>
      <c r="C121" s="86"/>
      <c r="D121" s="86"/>
    </row>
    <row r="122" spans="2:4" ht="13.5" thickBot="1" x14ac:dyDescent="0.25">
      <c r="B122" s="42" t="s">
        <v>232</v>
      </c>
      <c r="C122" s="43" t="s">
        <v>233</v>
      </c>
    </row>
    <row r="123" spans="2:4" ht="13.5" thickTop="1" x14ac:dyDescent="0.2">
      <c r="B123" s="59" t="s">
        <v>63</v>
      </c>
      <c r="C123" s="45" t="s">
        <v>234</v>
      </c>
    </row>
    <row r="124" spans="2:4" x14ac:dyDescent="0.2">
      <c r="B124" s="47" t="s">
        <v>64</v>
      </c>
      <c r="C124" s="47" t="s">
        <v>235</v>
      </c>
    </row>
    <row r="125" spans="2:4" x14ac:dyDescent="0.2">
      <c r="B125" s="49" t="s">
        <v>67</v>
      </c>
      <c r="C125" s="49" t="s">
        <v>236</v>
      </c>
    </row>
    <row r="126" spans="2:4" x14ac:dyDescent="0.2">
      <c r="B126" s="47" t="s">
        <v>66</v>
      </c>
      <c r="C126" s="47" t="s">
        <v>237</v>
      </c>
    </row>
    <row r="127" spans="2:4" ht="22.5" x14ac:dyDescent="0.2">
      <c r="B127" s="49" t="s">
        <v>65</v>
      </c>
      <c r="C127" s="49" t="s">
        <v>238</v>
      </c>
    </row>
    <row r="128" spans="2:4" x14ac:dyDescent="0.2"/>
  </sheetData>
  <mergeCells count="45">
    <mergeCell ref="B15:D15"/>
    <mergeCell ref="B2:D2"/>
    <mergeCell ref="B4:D4"/>
    <mergeCell ref="B6:D6"/>
    <mergeCell ref="B7:D7"/>
    <mergeCell ref="B8:D8"/>
    <mergeCell ref="B9:D9"/>
    <mergeCell ref="B10:D10"/>
    <mergeCell ref="B11:D11"/>
    <mergeCell ref="B12:D12"/>
    <mergeCell ref="B13:D13"/>
    <mergeCell ref="B14:D14"/>
    <mergeCell ref="B27:D27"/>
    <mergeCell ref="B16:D16"/>
    <mergeCell ref="B17:D17"/>
    <mergeCell ref="B18:D18"/>
    <mergeCell ref="B19:D19"/>
    <mergeCell ref="B20:D20"/>
    <mergeCell ref="B21:D21"/>
    <mergeCell ref="B22:D22"/>
    <mergeCell ref="B23:D23"/>
    <mergeCell ref="B24:D24"/>
    <mergeCell ref="B25:D25"/>
    <mergeCell ref="B26:D26"/>
    <mergeCell ref="B39:D39"/>
    <mergeCell ref="B28:D28"/>
    <mergeCell ref="B29:D29"/>
    <mergeCell ref="B30:D30"/>
    <mergeCell ref="B31:D31"/>
    <mergeCell ref="B32:D32"/>
    <mergeCell ref="B33:D33"/>
    <mergeCell ref="B34:D34"/>
    <mergeCell ref="B35:D35"/>
    <mergeCell ref="B36:D36"/>
    <mergeCell ref="B37:D37"/>
    <mergeCell ref="B38:D38"/>
    <mergeCell ref="B89:D89"/>
    <mergeCell ref="B90:D90"/>
    <mergeCell ref="B121:D121"/>
    <mergeCell ref="B40:D40"/>
    <mergeCell ref="B41:D41"/>
    <mergeCell ref="B42:D42"/>
    <mergeCell ref="B61:D61"/>
    <mergeCell ref="B62:D62"/>
    <mergeCell ref="B63:D63"/>
  </mergeCells>
  <pageMargins left="0.7" right="0.7" top="0.75" bottom="0.75" header="0.3" footer="0.3"/>
  <pageSetup paperSize="9" orientation="portrait"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J170"/>
  <sheetViews>
    <sheetView showGridLines="0" workbookViewId="0">
      <pane xSplit="1" ySplit="6" topLeftCell="B15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HYPERLINK("#'Contents'!A32", "Link to contents")</f>
        <v>Link to contents</v>
      </c>
    </row>
    <row r="3" spans="1:10" ht="15" x14ac:dyDescent="0.25">
      <c r="A3" s="2" t="s">
        <v>116</v>
      </c>
    </row>
    <row r="5" spans="1:10" x14ac:dyDescent="0.2">
      <c r="B5" s="5" t="s">
        <v>4</v>
      </c>
      <c r="C5" s="5" t="s">
        <v>5</v>
      </c>
      <c r="D5" s="5" t="s">
        <v>6</v>
      </c>
      <c r="E5" s="5" t="s">
        <v>7</v>
      </c>
      <c r="F5" s="5" t="s">
        <v>8</v>
      </c>
      <c r="G5" s="5" t="s">
        <v>9</v>
      </c>
      <c r="H5" s="5" t="s">
        <v>10</v>
      </c>
      <c r="I5" s="5" t="s">
        <v>11</v>
      </c>
      <c r="J5" s="5" t="s">
        <v>12</v>
      </c>
    </row>
    <row r="6" spans="1:10" x14ac:dyDescent="0.2">
      <c r="A6" s="6"/>
      <c r="B6" s="91" t="s">
        <v>39</v>
      </c>
      <c r="C6" s="92"/>
      <c r="D6" s="92"/>
      <c r="E6" s="92"/>
      <c r="F6" s="92"/>
      <c r="G6" s="92"/>
      <c r="H6" s="92"/>
      <c r="I6" s="92"/>
      <c r="J6" s="92"/>
    </row>
    <row r="7" spans="1:10" x14ac:dyDescent="0.2">
      <c r="A7" s="9" t="s">
        <v>14</v>
      </c>
    </row>
    <row r="8" spans="1:10" x14ac:dyDescent="0.2">
      <c r="A8" s="21" t="s">
        <v>63</v>
      </c>
      <c r="B8" s="25">
        <v>5.42</v>
      </c>
      <c r="C8" s="25">
        <v>5.2157894736842101</v>
      </c>
      <c r="D8" s="25">
        <v>5.2859999999999996</v>
      </c>
      <c r="E8" s="25">
        <v>4.6420233463034997</v>
      </c>
      <c r="F8" s="25">
        <v>4.57936507936508</v>
      </c>
      <c r="G8" s="25">
        <v>4.8963531669865601</v>
      </c>
      <c r="H8" s="25">
        <v>5.0109289617486299</v>
      </c>
      <c r="I8" s="25">
        <v>4.5540229885057499</v>
      </c>
      <c r="J8" s="25">
        <v>4.1149425287356296</v>
      </c>
    </row>
    <row r="9" spans="1:10" x14ac:dyDescent="0.2">
      <c r="A9" s="22" t="s">
        <v>89</v>
      </c>
      <c r="B9" s="17">
        <v>5.8947368421052602</v>
      </c>
      <c r="C9" s="17">
        <v>3.8947368421052602</v>
      </c>
      <c r="D9" s="17">
        <v>5.32258064516129</v>
      </c>
      <c r="E9" s="17">
        <v>5.0129870129870104</v>
      </c>
      <c r="F9" s="17">
        <v>5.9552238805970203</v>
      </c>
      <c r="G9" s="17">
        <v>5.375</v>
      </c>
      <c r="H9" s="17">
        <v>5.8615384615384603</v>
      </c>
      <c r="I9" s="17">
        <v>4.8571428571428603</v>
      </c>
      <c r="J9" s="17">
        <v>4.9677419354838701</v>
      </c>
    </row>
    <row r="10" spans="1:10" x14ac:dyDescent="0.2">
      <c r="A10" s="22" t="s">
        <v>54</v>
      </c>
      <c r="B10" s="17">
        <v>2.3055555555555598</v>
      </c>
      <c r="C10" s="17">
        <v>2.73170731707317</v>
      </c>
      <c r="D10" s="17">
        <v>3</v>
      </c>
      <c r="E10" s="17">
        <v>2.6521739130434798</v>
      </c>
      <c r="F10" s="17">
        <v>2.8974358974359</v>
      </c>
      <c r="G10" s="17">
        <v>2.9268292682926802</v>
      </c>
      <c r="H10" s="17">
        <v>2.6285714285714299</v>
      </c>
      <c r="I10" s="17">
        <v>3.0909090909090899</v>
      </c>
      <c r="J10" s="17">
        <v>2.3611111111111098</v>
      </c>
    </row>
    <row r="11" spans="1:10" x14ac:dyDescent="0.2">
      <c r="A11" s="22" t="s">
        <v>90</v>
      </c>
      <c r="B11" s="17">
        <v>4.7</v>
      </c>
      <c r="C11" s="17">
        <v>6.2692307692307701</v>
      </c>
      <c r="D11" s="17">
        <v>4.3870967741935498</v>
      </c>
      <c r="E11" s="17">
        <v>5.96875</v>
      </c>
      <c r="F11" s="17">
        <v>5.7272727272727302</v>
      </c>
      <c r="G11" s="17">
        <v>5.5909090909090899</v>
      </c>
      <c r="H11" s="17">
        <v>6.1052631578947398</v>
      </c>
      <c r="I11" s="17">
        <v>7.3666666666666698</v>
      </c>
      <c r="J11" s="17">
        <v>5.8888888888888902</v>
      </c>
    </row>
    <row r="12" spans="1:10" x14ac:dyDescent="0.2">
      <c r="A12" s="22" t="s">
        <v>111</v>
      </c>
      <c r="B12" s="17">
        <v>5.9569377990430601</v>
      </c>
      <c r="C12" s="17">
        <v>5.54022988505747</v>
      </c>
      <c r="D12" s="17">
        <v>5.3895348837209296</v>
      </c>
      <c r="E12" s="17">
        <v>4.5379939209726396</v>
      </c>
      <c r="F12" s="17">
        <v>4.2926136363636402</v>
      </c>
      <c r="G12" s="17">
        <v>4.6695652173913</v>
      </c>
      <c r="H12" s="17">
        <v>4.7969151670951202</v>
      </c>
      <c r="I12" s="17">
        <v>4.1225165562913899</v>
      </c>
      <c r="J12" s="17">
        <v>3.81566820276498</v>
      </c>
    </row>
    <row r="13" spans="1:10" x14ac:dyDescent="0.2">
      <c r="A13" s="22" t="s">
        <v>92</v>
      </c>
      <c r="B13" s="17">
        <v>3.8571428571428599</v>
      </c>
      <c r="C13" s="17">
        <v>8.0714285714285694</v>
      </c>
      <c r="D13" s="17">
        <v>10.882352941176499</v>
      </c>
      <c r="E13" s="17">
        <v>6.4666666666666703</v>
      </c>
      <c r="F13" s="17">
        <v>7.3846153846153904</v>
      </c>
      <c r="G13" s="17">
        <v>8.5185185185185208</v>
      </c>
      <c r="H13" s="17">
        <v>8.1818181818181799</v>
      </c>
      <c r="I13" s="17">
        <v>7</v>
      </c>
      <c r="J13" s="17">
        <v>6.0434782608695699</v>
      </c>
    </row>
    <row r="14" spans="1:10" x14ac:dyDescent="0.2">
      <c r="A14" s="21" t="s">
        <v>64</v>
      </c>
      <c r="B14" s="25">
        <v>1.8525641025641</v>
      </c>
      <c r="C14" s="25">
        <v>1.82383419689119</v>
      </c>
      <c r="D14" s="25">
        <v>1.73946360153257</v>
      </c>
      <c r="E14" s="25">
        <v>1.7269736842105301</v>
      </c>
      <c r="F14" s="25">
        <v>1.79139072847682</v>
      </c>
      <c r="G14" s="25">
        <v>1.97770700636943</v>
      </c>
      <c r="H14" s="25">
        <v>1.9914529914529899</v>
      </c>
      <c r="I14" s="25">
        <v>2.0209790209790199</v>
      </c>
      <c r="J14" s="25">
        <v>1.8877551020408201</v>
      </c>
    </row>
    <row r="15" spans="1:10" x14ac:dyDescent="0.2">
      <c r="A15" s="22" t="s">
        <v>89</v>
      </c>
      <c r="B15" s="17">
        <v>1.58620689655172</v>
      </c>
      <c r="C15" s="17">
        <v>1.56</v>
      </c>
      <c r="D15" s="17">
        <v>1.9130434782608701</v>
      </c>
      <c r="E15" s="17">
        <v>1.82539682539683</v>
      </c>
      <c r="F15" s="17">
        <v>2.4</v>
      </c>
      <c r="G15" s="17">
        <v>2.3958333333333299</v>
      </c>
      <c r="H15" s="17">
        <v>2.7058823529411802</v>
      </c>
      <c r="I15" s="17">
        <v>1.9375</v>
      </c>
      <c r="J15" s="17">
        <v>2.5370370370370399</v>
      </c>
    </row>
    <row r="16" spans="1:10" x14ac:dyDescent="0.2">
      <c r="A16" s="22" t="s">
        <v>54</v>
      </c>
      <c r="B16" s="17">
        <v>1</v>
      </c>
      <c r="C16" s="17">
        <v>1.15384615384615</v>
      </c>
      <c r="D16" s="17">
        <v>1.3846153846153799</v>
      </c>
      <c r="E16" s="17">
        <v>1.06666666666667</v>
      </c>
      <c r="F16" s="17">
        <v>1.3076923076923099</v>
      </c>
      <c r="G16" s="17">
        <v>1.4</v>
      </c>
      <c r="H16" s="17">
        <v>1.8</v>
      </c>
      <c r="I16" s="17">
        <v>1.25</v>
      </c>
      <c r="J16" s="17">
        <v>1.7</v>
      </c>
    </row>
    <row r="17" spans="1:10" x14ac:dyDescent="0.2">
      <c r="A17" s="22" t="s">
        <v>90</v>
      </c>
      <c r="B17" s="17">
        <v>2.1428571428571401</v>
      </c>
      <c r="C17" s="17">
        <v>2.8333333333333299</v>
      </c>
      <c r="D17" s="17">
        <v>1.47058823529412</v>
      </c>
      <c r="E17" s="17">
        <v>2.0625</v>
      </c>
      <c r="F17" s="17">
        <v>1.7777777777777799</v>
      </c>
      <c r="G17" s="17">
        <v>2.0645161290322598</v>
      </c>
      <c r="H17" s="17">
        <v>2.1666666666666701</v>
      </c>
      <c r="I17" s="17">
        <v>2.6153846153846199</v>
      </c>
      <c r="J17" s="17">
        <v>1.9756097560975601</v>
      </c>
    </row>
    <row r="18" spans="1:10" x14ac:dyDescent="0.2">
      <c r="A18" s="22" t="s">
        <v>111</v>
      </c>
      <c r="B18" s="17">
        <v>1.9433962264150899</v>
      </c>
      <c r="C18" s="17">
        <v>1.7971014492753601</v>
      </c>
      <c r="D18" s="17">
        <v>1.7</v>
      </c>
      <c r="E18" s="17">
        <v>1.5989010989011001</v>
      </c>
      <c r="F18" s="17">
        <v>1.61951219512195</v>
      </c>
      <c r="G18" s="17">
        <v>1.825</v>
      </c>
      <c r="H18" s="17">
        <v>1.7903225806451599</v>
      </c>
      <c r="I18" s="17">
        <v>1.91256830601093</v>
      </c>
      <c r="J18" s="17">
        <v>1.71268656716418</v>
      </c>
    </row>
    <row r="19" spans="1:10" x14ac:dyDescent="0.2">
      <c r="A19" s="22" t="s">
        <v>92</v>
      </c>
      <c r="B19" s="17">
        <v>2.3333333333333299</v>
      </c>
      <c r="C19" s="17">
        <v>3</v>
      </c>
      <c r="D19" s="17">
        <v>2.2666666666666702</v>
      </c>
      <c r="E19" s="17">
        <v>2.5</v>
      </c>
      <c r="F19" s="17">
        <v>2.5454545454545499</v>
      </c>
      <c r="G19" s="17">
        <v>2.52</v>
      </c>
      <c r="H19" s="17">
        <v>2.6111111111111098</v>
      </c>
      <c r="I19" s="17">
        <v>2.71428571428571</v>
      </c>
      <c r="J19" s="17">
        <v>2.42105263157895</v>
      </c>
    </row>
    <row r="20" spans="1:10" x14ac:dyDescent="0.2">
      <c r="A20" s="21" t="s">
        <v>65</v>
      </c>
      <c r="B20" s="25">
        <v>1.3333333333333299</v>
      </c>
      <c r="C20" s="25">
        <v>1.0588235294117601</v>
      </c>
      <c r="D20" s="25">
        <v>1.1818181818181801</v>
      </c>
      <c r="E20" s="25">
        <v>1.21428571428571</v>
      </c>
      <c r="F20" s="25">
        <v>1.32258064516129</v>
      </c>
      <c r="G20" s="25">
        <v>1.3333333333333299</v>
      </c>
      <c r="H20" s="25">
        <v>1.23529411764706</v>
      </c>
      <c r="I20" s="25">
        <v>1.44</v>
      </c>
      <c r="J20" s="25">
        <v>1.2413793103448301</v>
      </c>
    </row>
    <row r="21" spans="1:10" x14ac:dyDescent="0.2">
      <c r="A21" s="22" t="s">
        <v>89</v>
      </c>
      <c r="B21" s="17" t="s">
        <v>74</v>
      </c>
      <c r="C21" s="17">
        <v>1.25</v>
      </c>
      <c r="D21" s="17">
        <v>1.6</v>
      </c>
      <c r="E21" s="17">
        <v>1.25</v>
      </c>
      <c r="F21" s="17" t="s">
        <v>74</v>
      </c>
      <c r="G21" s="17" t="s">
        <v>74</v>
      </c>
      <c r="H21" s="17" t="s">
        <v>74</v>
      </c>
      <c r="I21" s="17" t="s">
        <v>74</v>
      </c>
      <c r="J21" s="17" t="s">
        <v>74</v>
      </c>
    </row>
    <row r="22" spans="1:10" x14ac:dyDescent="0.2">
      <c r="A22" s="22" t="s">
        <v>54</v>
      </c>
      <c r="B22" s="17" t="s">
        <v>74</v>
      </c>
      <c r="C22" s="17" t="s">
        <v>74</v>
      </c>
      <c r="D22" s="17" t="s">
        <v>74</v>
      </c>
      <c r="E22" s="17" t="s">
        <v>74</v>
      </c>
      <c r="F22" s="17" t="s">
        <v>74</v>
      </c>
      <c r="G22" s="17" t="s">
        <v>74</v>
      </c>
      <c r="H22" s="17" t="s">
        <v>74</v>
      </c>
      <c r="I22" s="17" t="s">
        <v>74</v>
      </c>
      <c r="J22" s="17" t="s">
        <v>74</v>
      </c>
    </row>
    <row r="23" spans="1:10" x14ac:dyDescent="0.2">
      <c r="A23" s="22" t="s">
        <v>90</v>
      </c>
      <c r="B23" s="17" t="s">
        <v>74</v>
      </c>
      <c r="C23" s="17" t="s">
        <v>74</v>
      </c>
      <c r="D23" s="17" t="s">
        <v>74</v>
      </c>
      <c r="E23" s="17" t="s">
        <v>74</v>
      </c>
      <c r="F23" s="17" t="s">
        <v>74</v>
      </c>
      <c r="G23" s="17" t="s">
        <v>74</v>
      </c>
      <c r="H23" s="17" t="s">
        <v>74</v>
      </c>
      <c r="I23" s="17" t="s">
        <v>74</v>
      </c>
      <c r="J23" s="17" t="s">
        <v>74</v>
      </c>
    </row>
    <row r="24" spans="1:10" x14ac:dyDescent="0.2">
      <c r="A24" s="22" t="s">
        <v>111</v>
      </c>
      <c r="B24" s="17">
        <v>1.3</v>
      </c>
      <c r="C24" s="17">
        <v>1</v>
      </c>
      <c r="D24" s="17">
        <v>1.0833333333333299</v>
      </c>
      <c r="E24" s="17">
        <v>1.26315789473684</v>
      </c>
      <c r="F24" s="17">
        <v>1.2692307692307701</v>
      </c>
      <c r="G24" s="17">
        <v>1.3333333333333299</v>
      </c>
      <c r="H24" s="17">
        <v>1.15384615384615</v>
      </c>
      <c r="I24" s="17">
        <v>1.36363636363636</v>
      </c>
      <c r="J24" s="17">
        <v>1.2173913043478299</v>
      </c>
    </row>
    <row r="25" spans="1:10" x14ac:dyDescent="0.2">
      <c r="A25" s="22" t="s">
        <v>92</v>
      </c>
      <c r="B25" s="17" t="s">
        <v>74</v>
      </c>
      <c r="C25" s="17" t="s">
        <v>74</v>
      </c>
      <c r="D25" s="17" t="s">
        <v>74</v>
      </c>
      <c r="E25" s="17" t="s">
        <v>74</v>
      </c>
      <c r="F25" s="17" t="s">
        <v>74</v>
      </c>
      <c r="G25" s="17" t="s">
        <v>74</v>
      </c>
      <c r="H25" s="17" t="s">
        <v>74</v>
      </c>
      <c r="I25" s="17" t="s">
        <v>74</v>
      </c>
      <c r="J25" s="17" t="s">
        <v>74</v>
      </c>
    </row>
    <row r="26" spans="1:10" x14ac:dyDescent="0.2">
      <c r="A26" s="21" t="s">
        <v>66</v>
      </c>
      <c r="B26" s="25">
        <v>1.35227272727273</v>
      </c>
      <c r="C26" s="25">
        <v>1.3142857142857101</v>
      </c>
      <c r="D26" s="25">
        <v>1.3656716417910399</v>
      </c>
      <c r="E26" s="25">
        <v>1.3493150684931501</v>
      </c>
      <c r="F26" s="25">
        <v>1.3405797101449299</v>
      </c>
      <c r="G26" s="25">
        <v>1.35329341317365</v>
      </c>
      <c r="H26" s="25">
        <v>1.3625730994152001</v>
      </c>
      <c r="I26" s="25">
        <v>1.4433962264150899</v>
      </c>
      <c r="J26" s="25">
        <v>1.34391534391534</v>
      </c>
    </row>
    <row r="27" spans="1:10" x14ac:dyDescent="0.2">
      <c r="A27" s="22" t="s">
        <v>89</v>
      </c>
      <c r="B27" s="17">
        <v>1.3333333333333299</v>
      </c>
      <c r="C27" s="17">
        <v>1</v>
      </c>
      <c r="D27" s="17">
        <v>1.3125</v>
      </c>
      <c r="E27" s="17">
        <v>1.4814814814814801</v>
      </c>
      <c r="F27" s="17">
        <v>1.4285714285714299</v>
      </c>
      <c r="G27" s="17">
        <v>1.3333333333333299</v>
      </c>
      <c r="H27" s="17">
        <v>1.6666666666666701</v>
      </c>
      <c r="I27" s="17">
        <v>1.29411764705882</v>
      </c>
      <c r="J27" s="17">
        <v>1.2777777777777799</v>
      </c>
    </row>
    <row r="28" spans="1:10" x14ac:dyDescent="0.2">
      <c r="A28" s="22" t="s">
        <v>54</v>
      </c>
      <c r="B28" s="17">
        <v>1.1428571428571399</v>
      </c>
      <c r="C28" s="17">
        <v>1</v>
      </c>
      <c r="D28" s="17">
        <v>1.25</v>
      </c>
      <c r="E28" s="17">
        <v>1</v>
      </c>
      <c r="F28" s="17">
        <v>1.25</v>
      </c>
      <c r="G28" s="17">
        <v>1.2</v>
      </c>
      <c r="H28" s="17">
        <v>1</v>
      </c>
      <c r="I28" s="17">
        <v>1.8333333333333299</v>
      </c>
      <c r="J28" s="17">
        <v>1.2</v>
      </c>
    </row>
    <row r="29" spans="1:10" x14ac:dyDescent="0.2">
      <c r="A29" s="22" t="s">
        <v>90</v>
      </c>
      <c r="B29" s="17" t="s">
        <v>74</v>
      </c>
      <c r="C29" s="17">
        <v>1.6</v>
      </c>
      <c r="D29" s="17">
        <v>1.55555555555556</v>
      </c>
      <c r="E29" s="17">
        <v>1.55555555555556</v>
      </c>
      <c r="F29" s="17">
        <v>1.15384615384615</v>
      </c>
      <c r="G29" s="17">
        <v>1.5</v>
      </c>
      <c r="H29" s="17">
        <v>1.4615384615384599</v>
      </c>
      <c r="I29" s="17">
        <v>1.5</v>
      </c>
      <c r="J29" s="17">
        <v>1.57692307692308</v>
      </c>
    </row>
    <row r="30" spans="1:10" x14ac:dyDescent="0.2">
      <c r="A30" s="22" t="s">
        <v>111</v>
      </c>
      <c r="B30" s="17">
        <v>1.3846153846153799</v>
      </c>
      <c r="C30" s="17">
        <v>1.3188405797101499</v>
      </c>
      <c r="D30" s="17">
        <v>1.3368421052631601</v>
      </c>
      <c r="E30" s="17">
        <v>1.3152173913043499</v>
      </c>
      <c r="F30" s="17">
        <v>1.3398058252427201</v>
      </c>
      <c r="G30" s="17">
        <v>1.3577981651376101</v>
      </c>
      <c r="H30" s="17">
        <v>1.32758620689655</v>
      </c>
      <c r="I30" s="17">
        <v>1.5</v>
      </c>
      <c r="J30" s="17">
        <v>1.32258064516129</v>
      </c>
    </row>
    <row r="31" spans="1:10" x14ac:dyDescent="0.2">
      <c r="A31" s="22" t="s">
        <v>92</v>
      </c>
      <c r="B31" s="17" t="s">
        <v>74</v>
      </c>
      <c r="C31" s="17">
        <v>1.8333333333333299</v>
      </c>
      <c r="D31" s="17">
        <v>1.8333333333333299</v>
      </c>
      <c r="E31" s="17">
        <v>1.36363636363636</v>
      </c>
      <c r="F31" s="17">
        <v>1.75</v>
      </c>
      <c r="G31" s="17">
        <v>1.26315789473684</v>
      </c>
      <c r="H31" s="17">
        <v>1.25</v>
      </c>
      <c r="I31" s="17">
        <v>1</v>
      </c>
      <c r="J31" s="17">
        <v>1.27272727272727</v>
      </c>
    </row>
    <row r="32" spans="1:10" x14ac:dyDescent="0.2">
      <c r="A32" s="21" t="s">
        <v>67</v>
      </c>
      <c r="B32" s="25">
        <v>1.13333333333333</v>
      </c>
      <c r="C32" s="25">
        <v>1</v>
      </c>
      <c r="D32" s="25">
        <v>1.05555555555556</v>
      </c>
      <c r="E32" s="25">
        <v>1.1315789473684199</v>
      </c>
      <c r="F32" s="25">
        <v>1.0333333333333301</v>
      </c>
      <c r="G32" s="25">
        <v>1.0833333333333299</v>
      </c>
      <c r="H32" s="25">
        <v>1.1111111111111101</v>
      </c>
      <c r="I32" s="25">
        <v>1.0967741935483899</v>
      </c>
      <c r="J32" s="25">
        <v>1.1428571428571399</v>
      </c>
    </row>
    <row r="33" spans="1:10" x14ac:dyDescent="0.2">
      <c r="A33" s="22" t="s">
        <v>89</v>
      </c>
      <c r="B33" s="17">
        <v>1</v>
      </c>
      <c r="C33" s="17" t="s">
        <v>74</v>
      </c>
      <c r="D33" s="17">
        <v>1</v>
      </c>
      <c r="E33" s="17">
        <v>1</v>
      </c>
      <c r="F33" s="17">
        <v>1</v>
      </c>
      <c r="G33" s="17">
        <v>1.1428571428571399</v>
      </c>
      <c r="H33" s="17">
        <v>1.0909090909090899</v>
      </c>
      <c r="I33" s="17">
        <v>1.1000000000000001</v>
      </c>
      <c r="J33" s="17">
        <v>1.2</v>
      </c>
    </row>
    <row r="34" spans="1:10" x14ac:dyDescent="0.2">
      <c r="A34" s="22" t="s">
        <v>54</v>
      </c>
      <c r="B34" s="17" t="s">
        <v>74</v>
      </c>
      <c r="C34" s="17" t="s">
        <v>74</v>
      </c>
      <c r="D34" s="17" t="s">
        <v>74</v>
      </c>
      <c r="E34" s="17" t="s">
        <v>74</v>
      </c>
      <c r="F34" s="17" t="s">
        <v>74</v>
      </c>
      <c r="G34" s="17" t="s">
        <v>74</v>
      </c>
      <c r="H34" s="17" t="s">
        <v>74</v>
      </c>
      <c r="I34" s="17" t="s">
        <v>74</v>
      </c>
      <c r="J34" s="17" t="s">
        <v>74</v>
      </c>
    </row>
    <row r="35" spans="1:10" x14ac:dyDescent="0.2">
      <c r="A35" s="22" t="s">
        <v>90</v>
      </c>
      <c r="B35" s="17" t="s">
        <v>74</v>
      </c>
      <c r="C35" s="17" t="s">
        <v>74</v>
      </c>
      <c r="D35" s="17" t="s">
        <v>74</v>
      </c>
      <c r="E35" s="17" t="s">
        <v>74</v>
      </c>
      <c r="F35" s="17" t="s">
        <v>74</v>
      </c>
      <c r="G35" s="17">
        <v>1.2</v>
      </c>
      <c r="H35" s="17">
        <v>1.1428571428571399</v>
      </c>
      <c r="I35" s="17">
        <v>1</v>
      </c>
      <c r="J35" s="17">
        <v>1.375</v>
      </c>
    </row>
    <row r="36" spans="1:10" x14ac:dyDescent="0.2">
      <c r="A36" s="22" t="s">
        <v>111</v>
      </c>
      <c r="B36" s="17">
        <v>1.2</v>
      </c>
      <c r="C36" s="17">
        <v>1</v>
      </c>
      <c r="D36" s="17">
        <v>1.1111111111111101</v>
      </c>
      <c r="E36" s="17">
        <v>1.23529411764706</v>
      </c>
      <c r="F36" s="17">
        <v>1.05</v>
      </c>
      <c r="G36" s="17">
        <v>1</v>
      </c>
      <c r="H36" s="17">
        <v>1.0869565217391299</v>
      </c>
      <c r="I36" s="17">
        <v>1.1428571428571399</v>
      </c>
      <c r="J36" s="17">
        <v>1.04</v>
      </c>
    </row>
    <row r="37" spans="1:10" x14ac:dyDescent="0.2">
      <c r="A37" s="23" t="s">
        <v>92</v>
      </c>
      <c r="B37" s="19" t="s">
        <v>74</v>
      </c>
      <c r="C37" s="19" t="s">
        <v>74</v>
      </c>
      <c r="D37" s="19" t="s">
        <v>74</v>
      </c>
      <c r="E37" s="19">
        <v>1.1111111111111101</v>
      </c>
      <c r="F37" s="19" t="s">
        <v>74</v>
      </c>
      <c r="G37" s="19">
        <v>1.2</v>
      </c>
      <c r="H37" s="19" t="s">
        <v>74</v>
      </c>
      <c r="I37" s="19">
        <v>1.2</v>
      </c>
      <c r="J37" s="19">
        <v>1.25</v>
      </c>
    </row>
    <row r="38" spans="1:10" x14ac:dyDescent="0.2">
      <c r="A38" s="9" t="s">
        <v>18</v>
      </c>
    </row>
    <row r="39" spans="1:10" x14ac:dyDescent="0.2">
      <c r="A39" s="21" t="s">
        <v>63</v>
      </c>
      <c r="B39" s="25">
        <v>3.3312741312741299</v>
      </c>
      <c r="C39" s="25">
        <v>3.2889431887599301</v>
      </c>
      <c r="D39" s="25">
        <v>3.3411764705882399</v>
      </c>
      <c r="E39" s="25">
        <v>3.5219869706840399</v>
      </c>
      <c r="F39" s="25">
        <v>3.7080031695721098</v>
      </c>
      <c r="G39" s="25">
        <v>3.9802828975567901</v>
      </c>
      <c r="H39" s="25">
        <v>3.99325664418881</v>
      </c>
      <c r="I39" s="25">
        <v>4.0419103313840203</v>
      </c>
      <c r="J39" s="25">
        <v>3.69423368740516</v>
      </c>
    </row>
    <row r="40" spans="1:10" x14ac:dyDescent="0.2">
      <c r="A40" s="22" t="s">
        <v>89</v>
      </c>
      <c r="B40" s="17">
        <v>4.0555555555555598</v>
      </c>
      <c r="C40" s="17">
        <v>4.15525114155251</v>
      </c>
      <c r="D40" s="17">
        <v>4.2559726962457303</v>
      </c>
      <c r="E40" s="17">
        <v>4.5426136363636402</v>
      </c>
      <c r="F40" s="17">
        <v>4.515625</v>
      </c>
      <c r="G40" s="17">
        <v>4.9619883040935697</v>
      </c>
      <c r="H40" s="17">
        <v>4.9610389610389598</v>
      </c>
      <c r="I40" s="17">
        <v>4.8143322475570001</v>
      </c>
      <c r="J40" s="17">
        <v>4.9667590027700799</v>
      </c>
    </row>
    <row r="41" spans="1:10" x14ac:dyDescent="0.2">
      <c r="A41" s="22" t="s">
        <v>54</v>
      </c>
      <c r="B41" s="17">
        <v>2.1629955947136601</v>
      </c>
      <c r="C41" s="17">
        <v>2.1198630136986298</v>
      </c>
      <c r="D41" s="17">
        <v>2.00320512820513</v>
      </c>
      <c r="E41" s="17">
        <v>1.99710144927536</v>
      </c>
      <c r="F41" s="17">
        <v>1.93225806451613</v>
      </c>
      <c r="G41" s="17">
        <v>1.95433789954338</v>
      </c>
      <c r="H41" s="17">
        <v>2.24892703862661</v>
      </c>
      <c r="I41" s="17">
        <v>2.2202380952380998</v>
      </c>
      <c r="J41" s="17">
        <v>1.9543147208121801</v>
      </c>
    </row>
    <row r="42" spans="1:10" x14ac:dyDescent="0.2">
      <c r="A42" s="22" t="s">
        <v>90</v>
      </c>
      <c r="B42" s="17">
        <v>4.0595238095238102</v>
      </c>
      <c r="C42" s="17">
        <v>4.5363636363636397</v>
      </c>
      <c r="D42" s="17">
        <v>3.77215189873418</v>
      </c>
      <c r="E42" s="17">
        <v>4.0549999999999997</v>
      </c>
      <c r="F42" s="17">
        <v>4.3972602739726003</v>
      </c>
      <c r="G42" s="17">
        <v>4.8229665071770302</v>
      </c>
      <c r="H42" s="17">
        <v>5.032</v>
      </c>
      <c r="I42" s="17">
        <v>4.7031963470319598</v>
      </c>
      <c r="J42" s="17">
        <v>4.1868512110726597</v>
      </c>
    </row>
    <row r="43" spans="1:10" x14ac:dyDescent="0.2">
      <c r="A43" s="22" t="s">
        <v>111</v>
      </c>
      <c r="B43" s="17">
        <v>3.17971758664955</v>
      </c>
      <c r="C43" s="17">
        <v>3.1444906444906402</v>
      </c>
      <c r="D43" s="17">
        <v>3.1978107896794401</v>
      </c>
      <c r="E43" s="17">
        <v>3.3679833679833702</v>
      </c>
      <c r="F43" s="17">
        <v>3.50680272108844</v>
      </c>
      <c r="G43" s="17">
        <v>3.6080402010050201</v>
      </c>
      <c r="H43" s="17">
        <v>3.5666218034993298</v>
      </c>
      <c r="I43" s="17">
        <v>3.75207296849088</v>
      </c>
      <c r="J43" s="17">
        <v>3.3472137170851202</v>
      </c>
    </row>
    <row r="44" spans="1:10" x14ac:dyDescent="0.2">
      <c r="A44" s="22" t="s">
        <v>92</v>
      </c>
      <c r="B44" s="17">
        <v>8.0930232558139501</v>
      </c>
      <c r="C44" s="17">
        <v>6.1296296296296298</v>
      </c>
      <c r="D44" s="17">
        <v>6.5301204819277103</v>
      </c>
      <c r="E44" s="17">
        <v>5.9568965517241397</v>
      </c>
      <c r="F44" s="17">
        <v>6.4397163120567402</v>
      </c>
      <c r="G44" s="17">
        <v>6.6294117647058801</v>
      </c>
      <c r="H44" s="17">
        <v>6.4371257485029902</v>
      </c>
      <c r="I44" s="17">
        <v>5.8421052631578902</v>
      </c>
      <c r="J44" s="17">
        <v>5.6666666666666696</v>
      </c>
    </row>
    <row r="45" spans="1:10" x14ac:dyDescent="0.2">
      <c r="A45" s="21" t="s">
        <v>64</v>
      </c>
      <c r="B45" s="25">
        <v>1.6781767955801099</v>
      </c>
      <c r="C45" s="25">
        <v>1.7481243301178999</v>
      </c>
      <c r="D45" s="25">
        <v>1.78455598455598</v>
      </c>
      <c r="E45" s="25">
        <v>1.84920634920635</v>
      </c>
      <c r="F45" s="25">
        <v>1.97005284791544</v>
      </c>
      <c r="G45" s="25">
        <v>2.1178960096735202</v>
      </c>
      <c r="H45" s="25">
        <v>2.13325867861142</v>
      </c>
      <c r="I45" s="25">
        <v>2.1580709979906199</v>
      </c>
      <c r="J45" s="25">
        <v>2.1342887473460701</v>
      </c>
    </row>
    <row r="46" spans="1:10" x14ac:dyDescent="0.2">
      <c r="A46" s="22" t="s">
        <v>89</v>
      </c>
      <c r="B46" s="17">
        <v>1.9236641221374</v>
      </c>
      <c r="C46" s="17">
        <v>1.9341317365269499</v>
      </c>
      <c r="D46" s="17">
        <v>2.0040816326530599</v>
      </c>
      <c r="E46" s="17">
        <v>2.09</v>
      </c>
      <c r="F46" s="17">
        <v>2.2305389221556902</v>
      </c>
      <c r="G46" s="17">
        <v>2.5442622950819702</v>
      </c>
      <c r="H46" s="17">
        <v>2.51445086705202</v>
      </c>
      <c r="I46" s="17">
        <v>2.4615384615384599</v>
      </c>
      <c r="J46" s="17">
        <v>2.6908517350157699</v>
      </c>
    </row>
    <row r="47" spans="1:10" x14ac:dyDescent="0.2">
      <c r="A47" s="22" t="s">
        <v>54</v>
      </c>
      <c r="B47" s="17">
        <v>1.18</v>
      </c>
      <c r="C47" s="17">
        <v>1.3387096774193501</v>
      </c>
      <c r="D47" s="17">
        <v>1.22619047619048</v>
      </c>
      <c r="E47" s="17">
        <v>1.2427184466019401</v>
      </c>
      <c r="F47" s="17">
        <v>1.23529411764706</v>
      </c>
      <c r="G47" s="17">
        <v>1.1599999999999999</v>
      </c>
      <c r="H47" s="17">
        <v>1.22727272727273</v>
      </c>
      <c r="I47" s="17">
        <v>1.25</v>
      </c>
      <c r="J47" s="17">
        <v>1.1818181818181801</v>
      </c>
    </row>
    <row r="48" spans="1:10" x14ac:dyDescent="0.2">
      <c r="A48" s="22" t="s">
        <v>90</v>
      </c>
      <c r="B48" s="17">
        <v>1.8125</v>
      </c>
      <c r="C48" s="17">
        <v>1.9871794871794899</v>
      </c>
      <c r="D48" s="17">
        <v>1.78</v>
      </c>
      <c r="E48" s="17">
        <v>2.0939597315436198</v>
      </c>
      <c r="F48" s="17">
        <v>2.2565789473684199</v>
      </c>
      <c r="G48" s="17">
        <v>2.3818181818181801</v>
      </c>
      <c r="H48" s="17">
        <v>2.5510204081632701</v>
      </c>
      <c r="I48" s="17">
        <v>2.5491329479768798</v>
      </c>
      <c r="J48" s="17">
        <v>2.24888888888889</v>
      </c>
    </row>
    <row r="49" spans="1:10" x14ac:dyDescent="0.2">
      <c r="A49" s="22" t="s">
        <v>111</v>
      </c>
      <c r="B49" s="17">
        <v>1.5851528384279501</v>
      </c>
      <c r="C49" s="17">
        <v>1.64878892733564</v>
      </c>
      <c r="D49" s="17">
        <v>1.6844106463878299</v>
      </c>
      <c r="E49" s="17">
        <v>1.7370030581039799</v>
      </c>
      <c r="F49" s="17">
        <v>1.80119284294235</v>
      </c>
      <c r="G49" s="17">
        <v>1.8603465851172301</v>
      </c>
      <c r="H49" s="17">
        <v>1.87645914396887</v>
      </c>
      <c r="I49" s="17">
        <v>1.9488372093023301</v>
      </c>
      <c r="J49" s="17">
        <v>1.9290150842945899</v>
      </c>
    </row>
    <row r="50" spans="1:10" x14ac:dyDescent="0.2">
      <c r="A50" s="22" t="s">
        <v>92</v>
      </c>
      <c r="B50" s="17">
        <v>2.4594594594594601</v>
      </c>
      <c r="C50" s="17">
        <v>2.4375</v>
      </c>
      <c r="D50" s="17">
        <v>2.7272727272727302</v>
      </c>
      <c r="E50" s="17">
        <v>2.45714285714286</v>
      </c>
      <c r="F50" s="17">
        <v>2.7777777777777799</v>
      </c>
      <c r="G50" s="17">
        <v>2.9477124183006498</v>
      </c>
      <c r="H50" s="17">
        <v>2.8666666666666698</v>
      </c>
      <c r="I50" s="17">
        <v>2.8188976377952799</v>
      </c>
      <c r="J50" s="17">
        <v>2.8768115942028998</v>
      </c>
    </row>
    <row r="51" spans="1:10" x14ac:dyDescent="0.2">
      <c r="A51" s="21" t="s">
        <v>65</v>
      </c>
      <c r="B51" s="25">
        <v>1.19387755102041</v>
      </c>
      <c r="C51" s="25">
        <v>1.25396825396825</v>
      </c>
      <c r="D51" s="25">
        <v>1.2247191011236001</v>
      </c>
      <c r="E51" s="25">
        <v>1.1970443349753701</v>
      </c>
      <c r="F51" s="25">
        <v>1.18947368421053</v>
      </c>
      <c r="G51" s="25">
        <v>1.25806451612903</v>
      </c>
      <c r="H51" s="25">
        <v>1.3045977011494301</v>
      </c>
      <c r="I51" s="25">
        <v>1.29752066115702</v>
      </c>
      <c r="J51" s="25">
        <v>1.2666666666666699</v>
      </c>
    </row>
    <row r="52" spans="1:10" x14ac:dyDescent="0.2">
      <c r="A52" s="22" t="s">
        <v>89</v>
      </c>
      <c r="B52" s="17">
        <v>1.2</v>
      </c>
      <c r="C52" s="17">
        <v>1.7</v>
      </c>
      <c r="D52" s="17">
        <v>1.5</v>
      </c>
      <c r="E52" s="17">
        <v>1.4285714285714299</v>
      </c>
      <c r="F52" s="17">
        <v>1.4583333333333299</v>
      </c>
      <c r="G52" s="17">
        <v>1.3125</v>
      </c>
      <c r="H52" s="17">
        <v>1.9523809523809501</v>
      </c>
      <c r="I52" s="17">
        <v>1.75</v>
      </c>
      <c r="J52" s="17">
        <v>1.9047619047619</v>
      </c>
    </row>
    <row r="53" spans="1:10" x14ac:dyDescent="0.2">
      <c r="A53" s="22" t="s">
        <v>54</v>
      </c>
      <c r="B53" s="17">
        <v>1.0833333333333299</v>
      </c>
      <c r="C53" s="17">
        <v>1.0909090909090899</v>
      </c>
      <c r="D53" s="17">
        <v>1.0909090909090899</v>
      </c>
      <c r="E53" s="17">
        <v>1.08</v>
      </c>
      <c r="F53" s="17">
        <v>1.0454545454545501</v>
      </c>
      <c r="G53" s="17">
        <v>1.2</v>
      </c>
      <c r="H53" s="17">
        <v>1.1428571428571399</v>
      </c>
      <c r="I53" s="17">
        <v>1.27272727272727</v>
      </c>
      <c r="J53" s="17">
        <v>1.1666666666666701</v>
      </c>
    </row>
    <row r="54" spans="1:10" x14ac:dyDescent="0.2">
      <c r="A54" s="22" t="s">
        <v>90</v>
      </c>
      <c r="B54" s="17">
        <v>1.75</v>
      </c>
      <c r="C54" s="17" t="s">
        <v>74</v>
      </c>
      <c r="D54" s="17">
        <v>1.2</v>
      </c>
      <c r="E54" s="17">
        <v>1.06666666666667</v>
      </c>
      <c r="F54" s="17">
        <v>1.31578947368421</v>
      </c>
      <c r="G54" s="17">
        <v>1</v>
      </c>
      <c r="H54" s="17">
        <v>1.1111111111111101</v>
      </c>
      <c r="I54" s="17">
        <v>1.36363636363636</v>
      </c>
      <c r="J54" s="17">
        <v>1.26315789473684</v>
      </c>
    </row>
    <row r="55" spans="1:10" x14ac:dyDescent="0.2">
      <c r="A55" s="22" t="s">
        <v>111</v>
      </c>
      <c r="B55" s="17">
        <v>1.1791044776119399</v>
      </c>
      <c r="C55" s="17">
        <v>1.1868131868131899</v>
      </c>
      <c r="D55" s="17">
        <v>1.20325203252033</v>
      </c>
      <c r="E55" s="17">
        <v>1.19285714285714</v>
      </c>
      <c r="F55" s="17">
        <v>1.1463414634146301</v>
      </c>
      <c r="G55" s="17">
        <v>1.2695652173912999</v>
      </c>
      <c r="H55" s="17">
        <v>1.2314049586776901</v>
      </c>
      <c r="I55" s="17">
        <v>1.18518518518519</v>
      </c>
      <c r="J55" s="17">
        <v>1.19463087248322</v>
      </c>
    </row>
    <row r="56" spans="1:10" x14ac:dyDescent="0.2">
      <c r="A56" s="22" t="s">
        <v>92</v>
      </c>
      <c r="B56" s="17" t="s">
        <v>74</v>
      </c>
      <c r="C56" s="17" t="s">
        <v>74</v>
      </c>
      <c r="D56" s="17" t="s">
        <v>74</v>
      </c>
      <c r="E56" s="17" t="s">
        <v>74</v>
      </c>
      <c r="F56" s="17" t="s">
        <v>74</v>
      </c>
      <c r="G56" s="17" t="s">
        <v>74</v>
      </c>
      <c r="H56" s="17" t="s">
        <v>74</v>
      </c>
      <c r="I56" s="17" t="s">
        <v>74</v>
      </c>
      <c r="J56" s="17" t="s">
        <v>74</v>
      </c>
    </row>
    <row r="57" spans="1:10" x14ac:dyDescent="0.2">
      <c r="A57" s="21" t="s">
        <v>66</v>
      </c>
      <c r="B57" s="25">
        <v>1.2041666666666699</v>
      </c>
      <c r="C57" s="25">
        <v>1.2517482517482501</v>
      </c>
      <c r="D57" s="25">
        <v>1.29714285714286</v>
      </c>
      <c r="E57" s="25">
        <v>1.2654155495978601</v>
      </c>
      <c r="F57" s="25">
        <v>1.1878453038673999</v>
      </c>
      <c r="G57" s="25">
        <v>1.24083769633508</v>
      </c>
      <c r="H57" s="25">
        <v>1.22682926829268</v>
      </c>
      <c r="I57" s="25">
        <v>1.26136363636364</v>
      </c>
      <c r="J57" s="25">
        <v>1.30827067669173</v>
      </c>
    </row>
    <row r="58" spans="1:10" x14ac:dyDescent="0.2">
      <c r="A58" s="22" t="s">
        <v>89</v>
      </c>
      <c r="B58" s="17">
        <v>1.0689655172413799</v>
      </c>
      <c r="C58" s="17">
        <v>1.2195121951219501</v>
      </c>
      <c r="D58" s="17">
        <v>1.5581395348837199</v>
      </c>
      <c r="E58" s="17">
        <v>1.1509433962264199</v>
      </c>
      <c r="F58" s="17">
        <v>1.2068965517241399</v>
      </c>
      <c r="G58" s="17">
        <v>1.1346153846153799</v>
      </c>
      <c r="H58" s="17">
        <v>1.20754716981132</v>
      </c>
      <c r="I58" s="17">
        <v>1.3469387755102</v>
      </c>
      <c r="J58" s="17">
        <v>1.2153846153846199</v>
      </c>
    </row>
    <row r="59" spans="1:10" x14ac:dyDescent="0.2">
      <c r="A59" s="22" t="s">
        <v>54</v>
      </c>
      <c r="B59" s="17">
        <v>1.1176470588235301</v>
      </c>
      <c r="C59" s="17">
        <v>1.18518518518519</v>
      </c>
      <c r="D59" s="17">
        <v>1.1111111111111101</v>
      </c>
      <c r="E59" s="17">
        <v>1.15384615384615</v>
      </c>
      <c r="F59" s="17">
        <v>1.03571428571429</v>
      </c>
      <c r="G59" s="17">
        <v>1.2962962962963001</v>
      </c>
      <c r="H59" s="17">
        <v>1.19354838709677</v>
      </c>
      <c r="I59" s="17">
        <v>1.0454545454545501</v>
      </c>
      <c r="J59" s="17">
        <v>1.2307692307692299</v>
      </c>
    </row>
    <row r="60" spans="1:10" x14ac:dyDescent="0.2">
      <c r="A60" s="22" t="s">
        <v>90</v>
      </c>
      <c r="B60" s="17">
        <v>1.4</v>
      </c>
      <c r="C60" s="17">
        <v>1.21428571428571</v>
      </c>
      <c r="D60" s="17">
        <v>1.5714285714285701</v>
      </c>
      <c r="E60" s="17">
        <v>1.3823529411764699</v>
      </c>
      <c r="F60" s="17">
        <v>1.2666666666666699</v>
      </c>
      <c r="G60" s="17">
        <v>1.3555555555555601</v>
      </c>
      <c r="H60" s="17">
        <v>1.3728813559322</v>
      </c>
      <c r="I60" s="17">
        <v>1.4090909090909101</v>
      </c>
      <c r="J60" s="17">
        <v>1.6206896551724099</v>
      </c>
    </row>
    <row r="61" spans="1:10" x14ac:dyDescent="0.2">
      <c r="A61" s="22" t="s">
        <v>111</v>
      </c>
      <c r="B61" s="17">
        <v>1.22758620689655</v>
      </c>
      <c r="C61" s="17">
        <v>1.2876712328767099</v>
      </c>
      <c r="D61" s="17">
        <v>1.22857142857143</v>
      </c>
      <c r="E61" s="17">
        <v>1.2935779816513799</v>
      </c>
      <c r="F61" s="17">
        <v>1.1782178217821799</v>
      </c>
      <c r="G61" s="17">
        <v>1.2418604651162799</v>
      </c>
      <c r="H61" s="17">
        <v>1.1955555555555599</v>
      </c>
      <c r="I61" s="17">
        <v>1.21634615384615</v>
      </c>
      <c r="J61" s="17">
        <v>1.26605504587156</v>
      </c>
    </row>
    <row r="62" spans="1:10" x14ac:dyDescent="0.2">
      <c r="A62" s="22" t="s">
        <v>92</v>
      </c>
      <c r="B62" s="17">
        <v>1.23529411764706</v>
      </c>
      <c r="C62" s="17">
        <v>1.29411764705882</v>
      </c>
      <c r="D62" s="17">
        <v>1.4583333333333299</v>
      </c>
      <c r="E62" s="17">
        <v>1.27586206896552</v>
      </c>
      <c r="F62" s="17">
        <v>1.2413793103448301</v>
      </c>
      <c r="G62" s="17">
        <v>1.2093023255813999</v>
      </c>
      <c r="H62" s="17">
        <v>1.2380952380952399</v>
      </c>
      <c r="I62" s="17">
        <v>1.3793103448275901</v>
      </c>
      <c r="J62" s="17">
        <v>1.28125</v>
      </c>
    </row>
    <row r="63" spans="1:10" x14ac:dyDescent="0.2">
      <c r="A63" s="21" t="s">
        <v>67</v>
      </c>
      <c r="B63" s="25">
        <v>1.12121212121212</v>
      </c>
      <c r="C63" s="25">
        <v>1.15384615384615</v>
      </c>
      <c r="D63" s="25">
        <v>1.1352657004830899</v>
      </c>
      <c r="E63" s="25">
        <v>1.125</v>
      </c>
      <c r="F63" s="25">
        <v>1.15040650406504</v>
      </c>
      <c r="G63" s="25">
        <v>1.1445783132530101</v>
      </c>
      <c r="H63" s="25">
        <v>1.17279411764706</v>
      </c>
      <c r="I63" s="25">
        <v>1.1328413284132799</v>
      </c>
      <c r="J63" s="25">
        <v>1.1527777777777799</v>
      </c>
    </row>
    <row r="64" spans="1:10" x14ac:dyDescent="0.2">
      <c r="A64" s="22" t="s">
        <v>89</v>
      </c>
      <c r="B64" s="17">
        <v>1.2222222222222201</v>
      </c>
      <c r="C64" s="17">
        <v>1.0967741935483899</v>
      </c>
      <c r="D64" s="17">
        <v>1.20512820512821</v>
      </c>
      <c r="E64" s="17">
        <v>1.1698113207547201</v>
      </c>
      <c r="F64" s="17">
        <v>1.1739130434782601</v>
      </c>
      <c r="G64" s="17">
        <v>1.17741935483871</v>
      </c>
      <c r="H64" s="17">
        <v>1.10909090909091</v>
      </c>
      <c r="I64" s="17">
        <v>1.12765957446809</v>
      </c>
      <c r="J64" s="17">
        <v>1.1612903225806499</v>
      </c>
    </row>
    <row r="65" spans="1:10" x14ac:dyDescent="0.2">
      <c r="A65" s="22" t="s">
        <v>54</v>
      </c>
      <c r="B65" s="17">
        <v>1</v>
      </c>
      <c r="C65" s="17">
        <v>1</v>
      </c>
      <c r="D65" s="17">
        <v>1.1428571428571399</v>
      </c>
      <c r="E65" s="17">
        <v>1</v>
      </c>
      <c r="F65" s="17">
        <v>1</v>
      </c>
      <c r="G65" s="17" t="s">
        <v>74</v>
      </c>
      <c r="H65" s="17">
        <v>1</v>
      </c>
      <c r="I65" s="17">
        <v>1</v>
      </c>
      <c r="J65" s="17">
        <v>1</v>
      </c>
    </row>
    <row r="66" spans="1:10" x14ac:dyDescent="0.2">
      <c r="A66" s="22" t="s">
        <v>90</v>
      </c>
      <c r="B66" s="17">
        <v>1.1499999999999999</v>
      </c>
      <c r="C66" s="17">
        <v>1.1666666666666701</v>
      </c>
      <c r="D66" s="17">
        <v>1.1000000000000001</v>
      </c>
      <c r="E66" s="17">
        <v>1.175</v>
      </c>
      <c r="F66" s="17">
        <v>1.24390243902439</v>
      </c>
      <c r="G66" s="17">
        <v>1.1886792452830199</v>
      </c>
      <c r="H66" s="17">
        <v>1.3728813559322</v>
      </c>
      <c r="I66" s="17">
        <v>1.14035087719298</v>
      </c>
      <c r="J66" s="17">
        <v>1.2535211267605599</v>
      </c>
    </row>
    <row r="67" spans="1:10" x14ac:dyDescent="0.2">
      <c r="A67" s="22" t="s">
        <v>111</v>
      </c>
      <c r="B67" s="17">
        <v>1.09375</v>
      </c>
      <c r="C67" s="17">
        <v>1.1666666666666701</v>
      </c>
      <c r="D67" s="17">
        <v>1.09708737864078</v>
      </c>
      <c r="E67" s="17">
        <v>1.10377358490566</v>
      </c>
      <c r="F67" s="17">
        <v>1.1206896551724099</v>
      </c>
      <c r="G67" s="17">
        <v>1.0705882352941201</v>
      </c>
      <c r="H67" s="17">
        <v>1.06603773584906</v>
      </c>
      <c r="I67" s="17">
        <v>1.15178571428571</v>
      </c>
      <c r="J67" s="17">
        <v>1.0948275862068999</v>
      </c>
    </row>
    <row r="68" spans="1:10" x14ac:dyDescent="0.2">
      <c r="A68" s="23" t="s">
        <v>92</v>
      </c>
      <c r="B68" s="19">
        <v>1.0833333333333299</v>
      </c>
      <c r="C68" s="19">
        <v>1.2666666666666699</v>
      </c>
      <c r="D68" s="19">
        <v>1.21428571428571</v>
      </c>
      <c r="E68" s="19">
        <v>1.0909090909090899</v>
      </c>
      <c r="F68" s="19">
        <v>1.1428571428571399</v>
      </c>
      <c r="G68" s="19">
        <v>1.1956521739130399</v>
      </c>
      <c r="H68" s="19">
        <v>1.26086956521739</v>
      </c>
      <c r="I68" s="19">
        <v>1.1063829787234001</v>
      </c>
      <c r="J68" s="19">
        <v>1.1612903225806499</v>
      </c>
    </row>
    <row r="69" spans="1:10" x14ac:dyDescent="0.2">
      <c r="A69" s="9" t="s">
        <v>19</v>
      </c>
    </row>
    <row r="70" spans="1:10" x14ac:dyDescent="0.2">
      <c r="A70" s="21" t="s">
        <v>63</v>
      </c>
      <c r="B70" s="25">
        <v>5.3051058530510602</v>
      </c>
      <c r="C70" s="25">
        <v>5.4396728016359903</v>
      </c>
      <c r="D70" s="25">
        <v>5.1562782294489597</v>
      </c>
      <c r="E70" s="25">
        <v>5.0752427184466002</v>
      </c>
      <c r="F70" s="25">
        <v>5.1278969957081504</v>
      </c>
      <c r="G70" s="25">
        <v>5.1285971223021596</v>
      </c>
      <c r="H70" s="25">
        <v>5.1152815013404798</v>
      </c>
      <c r="I70" s="25">
        <v>4.9332591768631797</v>
      </c>
      <c r="J70" s="25">
        <v>4.50911974623315</v>
      </c>
    </row>
    <row r="71" spans="1:10" x14ac:dyDescent="0.2">
      <c r="A71" s="22" t="s">
        <v>89</v>
      </c>
      <c r="B71" s="17">
        <v>5.203125</v>
      </c>
      <c r="C71" s="17">
        <v>5.6074766355140202</v>
      </c>
      <c r="D71" s="17">
        <v>5.5943396226415096</v>
      </c>
      <c r="E71" s="17">
        <v>6.1390728476821197</v>
      </c>
      <c r="F71" s="17">
        <v>5.93893129770992</v>
      </c>
      <c r="G71" s="17">
        <v>5.43333333333333</v>
      </c>
      <c r="H71" s="17">
        <v>5.9924812030075199</v>
      </c>
      <c r="I71" s="17">
        <v>5.2920353982300901</v>
      </c>
      <c r="J71" s="17">
        <v>5.3781512605042003</v>
      </c>
    </row>
    <row r="72" spans="1:10" x14ac:dyDescent="0.2">
      <c r="A72" s="22" t="s">
        <v>54</v>
      </c>
      <c r="B72" s="17">
        <v>3.2602739726027399</v>
      </c>
      <c r="C72" s="17">
        <v>3.65573770491803</v>
      </c>
      <c r="D72" s="17">
        <v>3.0967741935483901</v>
      </c>
      <c r="E72" s="17">
        <v>3.3582089552238799</v>
      </c>
      <c r="F72" s="17">
        <v>3.6621621621621601</v>
      </c>
      <c r="G72" s="17">
        <v>2.8333333333333299</v>
      </c>
      <c r="H72" s="17">
        <v>3.8909090909090902</v>
      </c>
      <c r="I72" s="17">
        <v>2.7222222222222201</v>
      </c>
      <c r="J72" s="17">
        <v>3.32</v>
      </c>
    </row>
    <row r="73" spans="1:10" x14ac:dyDescent="0.2">
      <c r="A73" s="22" t="s">
        <v>90</v>
      </c>
      <c r="B73" s="17">
        <v>5.9534883720930196</v>
      </c>
      <c r="C73" s="17">
        <v>6.5476190476190501</v>
      </c>
      <c r="D73" s="17">
        <v>7.1228070175438596</v>
      </c>
      <c r="E73" s="17">
        <v>5.3055555555555598</v>
      </c>
      <c r="F73" s="17">
        <v>5.8208955223880601</v>
      </c>
      <c r="G73" s="17">
        <v>5.1265822784810098</v>
      </c>
      <c r="H73" s="17">
        <v>5.8</v>
      </c>
      <c r="I73" s="17">
        <v>6.2428571428571402</v>
      </c>
      <c r="J73" s="17">
        <v>5.4495412844036704</v>
      </c>
    </row>
    <row r="74" spans="1:10" x14ac:dyDescent="0.2">
      <c r="A74" s="22" t="s">
        <v>111</v>
      </c>
      <c r="B74" s="17">
        <v>5.3786078098471997</v>
      </c>
      <c r="C74" s="17">
        <v>5.3434903047091398</v>
      </c>
      <c r="D74" s="17">
        <v>4.9374233128834399</v>
      </c>
      <c r="E74" s="17">
        <v>4.7582547169811296</v>
      </c>
      <c r="F74" s="17">
        <v>4.9223057644110302</v>
      </c>
      <c r="G74" s="17">
        <v>4.9626288659793802</v>
      </c>
      <c r="H74" s="17">
        <v>4.8132992327365702</v>
      </c>
      <c r="I74" s="17">
        <v>4.6129568106312302</v>
      </c>
      <c r="J74" s="17">
        <v>4.17133258678611</v>
      </c>
    </row>
    <row r="75" spans="1:10" x14ac:dyDescent="0.2">
      <c r="A75" s="22" t="s">
        <v>92</v>
      </c>
      <c r="B75" s="17">
        <v>7.7941176470588198</v>
      </c>
      <c r="C75" s="17">
        <v>7.9130434782608701</v>
      </c>
      <c r="D75" s="17">
        <v>7.3582089552238799</v>
      </c>
      <c r="E75" s="17">
        <v>7.1836734693877604</v>
      </c>
      <c r="F75" s="17">
        <v>6.3894736842105297</v>
      </c>
      <c r="G75" s="17">
        <v>7.4044943820224702</v>
      </c>
      <c r="H75" s="17">
        <v>6.8734177215189902</v>
      </c>
      <c r="I75" s="17">
        <v>6.7307692307692299</v>
      </c>
      <c r="J75" s="17">
        <v>6.2333333333333298</v>
      </c>
    </row>
    <row r="76" spans="1:10" x14ac:dyDescent="0.2">
      <c r="A76" s="21" t="s">
        <v>64</v>
      </c>
      <c r="B76" s="25">
        <v>1.71563981042654</v>
      </c>
      <c r="C76" s="25">
        <v>1.7926605504587201</v>
      </c>
      <c r="D76" s="25">
        <v>1.81648522550544</v>
      </c>
      <c r="E76" s="25">
        <v>1.8306233062330599</v>
      </c>
      <c r="F76" s="25">
        <v>1.9345403899721401</v>
      </c>
      <c r="G76" s="25">
        <v>1.99861303744799</v>
      </c>
      <c r="H76" s="25">
        <v>2.01632653061225</v>
      </c>
      <c r="I76" s="25">
        <v>2.0816326530612201</v>
      </c>
      <c r="J76" s="25">
        <v>1.94921875</v>
      </c>
    </row>
    <row r="77" spans="1:10" x14ac:dyDescent="0.2">
      <c r="A77" s="22" t="s">
        <v>89</v>
      </c>
      <c r="B77" s="17">
        <v>2.4</v>
      </c>
      <c r="C77" s="17">
        <v>1.8875</v>
      </c>
      <c r="D77" s="17">
        <v>2.1707317073170702</v>
      </c>
      <c r="E77" s="17">
        <v>2.1451612903225801</v>
      </c>
      <c r="F77" s="17">
        <v>2.3333333333333299</v>
      </c>
      <c r="G77" s="17">
        <v>2.28571428571429</v>
      </c>
      <c r="H77" s="17">
        <v>2.5137614678899101</v>
      </c>
      <c r="I77" s="17">
        <v>2.34020618556701</v>
      </c>
      <c r="J77" s="17">
        <v>2.17525773195876</v>
      </c>
    </row>
    <row r="78" spans="1:10" x14ac:dyDescent="0.2">
      <c r="A78" s="22" t="s">
        <v>54</v>
      </c>
      <c r="B78" s="17">
        <v>1.1111111111111101</v>
      </c>
      <c r="C78" s="17">
        <v>1.5625</v>
      </c>
      <c r="D78" s="17">
        <v>1.1875</v>
      </c>
      <c r="E78" s="17">
        <v>1.5882352941176501</v>
      </c>
      <c r="F78" s="17">
        <v>1.4117647058823499</v>
      </c>
      <c r="G78" s="17">
        <v>1.5833333333333299</v>
      </c>
      <c r="H78" s="17">
        <v>1.42105263157895</v>
      </c>
      <c r="I78" s="17">
        <v>1.2</v>
      </c>
      <c r="J78" s="17">
        <v>1.4615384615384599</v>
      </c>
    </row>
    <row r="79" spans="1:10" x14ac:dyDescent="0.2">
      <c r="A79" s="22" t="s">
        <v>90</v>
      </c>
      <c r="B79" s="17">
        <v>1.4583333333333299</v>
      </c>
      <c r="C79" s="17">
        <v>2.2000000000000002</v>
      </c>
      <c r="D79" s="17">
        <v>2.2368421052631602</v>
      </c>
      <c r="E79" s="17">
        <v>1.94</v>
      </c>
      <c r="F79" s="17">
        <v>1.9347826086956501</v>
      </c>
      <c r="G79" s="17">
        <v>2.25</v>
      </c>
      <c r="H79" s="17">
        <v>2.3921568627451002</v>
      </c>
      <c r="I79" s="17">
        <v>2.23404255319149</v>
      </c>
      <c r="J79" s="17">
        <v>2.1690140845070398</v>
      </c>
    </row>
    <row r="80" spans="1:10" x14ac:dyDescent="0.2">
      <c r="A80" s="22" t="s">
        <v>111</v>
      </c>
      <c r="B80" s="17">
        <v>1.6354838709677399</v>
      </c>
      <c r="C80" s="17">
        <v>1.6606217616580301</v>
      </c>
      <c r="D80" s="17">
        <v>1.66519823788546</v>
      </c>
      <c r="E80" s="17">
        <v>1.69767441860465</v>
      </c>
      <c r="F80" s="17">
        <v>1.77586206896552</v>
      </c>
      <c r="G80" s="17">
        <v>1.8258196721311499</v>
      </c>
      <c r="H80" s="17">
        <v>1.7775510204081599</v>
      </c>
      <c r="I80" s="17">
        <v>1.87878787878788</v>
      </c>
      <c r="J80" s="17">
        <v>1.80896686159844</v>
      </c>
    </row>
    <row r="81" spans="1:10" x14ac:dyDescent="0.2">
      <c r="A81" s="22" t="s">
        <v>92</v>
      </c>
      <c r="B81" s="17">
        <v>2.16</v>
      </c>
      <c r="C81" s="17">
        <v>2.7631578947368398</v>
      </c>
      <c r="D81" s="17">
        <v>2.4528301886792501</v>
      </c>
      <c r="E81" s="17">
        <v>2.13513513513514</v>
      </c>
      <c r="F81" s="17">
        <v>2.4155844155844202</v>
      </c>
      <c r="G81" s="17">
        <v>2.6533333333333302</v>
      </c>
      <c r="H81" s="17">
        <v>2.84848484848485</v>
      </c>
      <c r="I81" s="17">
        <v>2.7887323943662001</v>
      </c>
      <c r="J81" s="17">
        <v>2.5</v>
      </c>
    </row>
    <row r="82" spans="1:10" x14ac:dyDescent="0.2">
      <c r="A82" s="21" t="s">
        <v>65</v>
      </c>
      <c r="B82" s="25">
        <v>1.5</v>
      </c>
      <c r="C82" s="25">
        <v>1.4583333333333299</v>
      </c>
      <c r="D82" s="25">
        <v>1.32558139534884</v>
      </c>
      <c r="E82" s="25">
        <v>1.37037037037037</v>
      </c>
      <c r="F82" s="25">
        <v>1.25806451612903</v>
      </c>
      <c r="G82" s="25">
        <v>1.3684210526315801</v>
      </c>
      <c r="H82" s="25">
        <v>1.4166666666666701</v>
      </c>
      <c r="I82" s="25">
        <v>1</v>
      </c>
      <c r="J82" s="25">
        <v>1.17777777777778</v>
      </c>
    </row>
    <row r="83" spans="1:10" x14ac:dyDescent="0.2">
      <c r="A83" s="22" t="s">
        <v>89</v>
      </c>
      <c r="B83" s="17" t="s">
        <v>74</v>
      </c>
      <c r="C83" s="17" t="s">
        <v>74</v>
      </c>
      <c r="D83" s="17" t="s">
        <v>74</v>
      </c>
      <c r="E83" s="17">
        <v>1.75</v>
      </c>
      <c r="F83" s="17" t="s">
        <v>74</v>
      </c>
      <c r="G83" s="17" t="s">
        <v>74</v>
      </c>
      <c r="H83" s="17">
        <v>1.875</v>
      </c>
      <c r="I83" s="17" t="s">
        <v>74</v>
      </c>
      <c r="J83" s="17" t="s">
        <v>74</v>
      </c>
    </row>
    <row r="84" spans="1:10" x14ac:dyDescent="0.2">
      <c r="A84" s="22" t="s">
        <v>54</v>
      </c>
      <c r="B84" s="17" t="s">
        <v>74</v>
      </c>
      <c r="C84" s="17" t="s">
        <v>74</v>
      </c>
      <c r="D84" s="17" t="s">
        <v>74</v>
      </c>
      <c r="E84" s="17" t="s">
        <v>74</v>
      </c>
      <c r="F84" s="17">
        <v>1</v>
      </c>
      <c r="G84" s="17" t="s">
        <v>74</v>
      </c>
      <c r="H84" s="17" t="s">
        <v>74</v>
      </c>
      <c r="I84" s="17" t="s">
        <v>74</v>
      </c>
      <c r="J84" s="17" t="s">
        <v>74</v>
      </c>
    </row>
    <row r="85" spans="1:10" x14ac:dyDescent="0.2">
      <c r="A85" s="22" t="s">
        <v>90</v>
      </c>
      <c r="B85" s="17" t="s">
        <v>74</v>
      </c>
      <c r="C85" s="17" t="s">
        <v>74</v>
      </c>
      <c r="D85" s="17" t="s">
        <v>74</v>
      </c>
      <c r="E85" s="17" t="s">
        <v>74</v>
      </c>
      <c r="F85" s="17" t="s">
        <v>74</v>
      </c>
      <c r="G85" s="17" t="s">
        <v>74</v>
      </c>
      <c r="H85" s="17" t="s">
        <v>74</v>
      </c>
      <c r="I85" s="17" t="s">
        <v>74</v>
      </c>
      <c r="J85" s="17" t="s">
        <v>74</v>
      </c>
    </row>
    <row r="86" spans="1:10" x14ac:dyDescent="0.2">
      <c r="A86" s="22" t="s">
        <v>111</v>
      </c>
      <c r="B86" s="17">
        <v>1.21428571428571</v>
      </c>
      <c r="C86" s="17">
        <v>1.3684210526315801</v>
      </c>
      <c r="D86" s="17">
        <v>1.1714285714285699</v>
      </c>
      <c r="E86" s="17">
        <v>1.35</v>
      </c>
      <c r="F86" s="17">
        <v>1.2083333333333299</v>
      </c>
      <c r="G86" s="17">
        <v>1.31034482758621</v>
      </c>
      <c r="H86" s="17">
        <v>1.32</v>
      </c>
      <c r="I86" s="17">
        <v>1</v>
      </c>
      <c r="J86" s="17">
        <v>1.2</v>
      </c>
    </row>
    <row r="87" spans="1:10" x14ac:dyDescent="0.2">
      <c r="A87" s="22" t="s">
        <v>92</v>
      </c>
      <c r="B87" s="17" t="s">
        <v>74</v>
      </c>
      <c r="C87" s="17" t="s">
        <v>74</v>
      </c>
      <c r="D87" s="17" t="s">
        <v>74</v>
      </c>
      <c r="E87" s="17" t="s">
        <v>74</v>
      </c>
      <c r="F87" s="17" t="s">
        <v>74</v>
      </c>
      <c r="G87" s="17" t="s">
        <v>74</v>
      </c>
      <c r="H87" s="17" t="s">
        <v>74</v>
      </c>
      <c r="I87" s="17" t="s">
        <v>74</v>
      </c>
      <c r="J87" s="17" t="s">
        <v>74</v>
      </c>
    </row>
    <row r="88" spans="1:10" x14ac:dyDescent="0.2">
      <c r="A88" s="21" t="s">
        <v>66</v>
      </c>
      <c r="B88" s="25">
        <v>1.60766961651917</v>
      </c>
      <c r="C88" s="25">
        <v>1.53414634146341</v>
      </c>
      <c r="D88" s="25">
        <v>1.51136363636364</v>
      </c>
      <c r="E88" s="25">
        <v>1.58008658008658</v>
      </c>
      <c r="F88" s="25">
        <v>1.43150684931507</v>
      </c>
      <c r="G88" s="25">
        <v>1.41441441441441</v>
      </c>
      <c r="H88" s="25">
        <v>1.5354838709677401</v>
      </c>
      <c r="I88" s="25">
        <v>1.5263157894736801</v>
      </c>
      <c r="J88" s="25">
        <v>1.49173553719008</v>
      </c>
    </row>
    <row r="89" spans="1:10" x14ac:dyDescent="0.2">
      <c r="A89" s="22" t="s">
        <v>89</v>
      </c>
      <c r="B89" s="17">
        <v>1.5909090909090899</v>
      </c>
      <c r="C89" s="17">
        <v>1.61363636363636</v>
      </c>
      <c r="D89" s="17">
        <v>1.48</v>
      </c>
      <c r="E89" s="17">
        <v>1.8135593220338999</v>
      </c>
      <c r="F89" s="17">
        <v>1.25</v>
      </c>
      <c r="G89" s="17">
        <v>1.4090909090909101</v>
      </c>
      <c r="H89" s="17">
        <v>1.6491228070175401</v>
      </c>
      <c r="I89" s="17">
        <v>1.4102564102564099</v>
      </c>
      <c r="J89" s="17">
        <v>1.68085106382979</v>
      </c>
    </row>
    <row r="90" spans="1:10" x14ac:dyDescent="0.2">
      <c r="A90" s="22" t="s">
        <v>54</v>
      </c>
      <c r="B90" s="17">
        <v>1.57894736842105</v>
      </c>
      <c r="C90" s="17">
        <v>1.21428571428571</v>
      </c>
      <c r="D90" s="17">
        <v>1.0714285714285701</v>
      </c>
      <c r="E90" s="17">
        <v>1.23529411764706</v>
      </c>
      <c r="F90" s="17">
        <v>1.125</v>
      </c>
      <c r="G90" s="17">
        <v>1</v>
      </c>
      <c r="H90" s="17">
        <v>1.4</v>
      </c>
      <c r="I90" s="17">
        <v>1.2</v>
      </c>
      <c r="J90" s="17">
        <v>1.6</v>
      </c>
    </row>
    <row r="91" spans="1:10" x14ac:dyDescent="0.2">
      <c r="A91" s="22" t="s">
        <v>90</v>
      </c>
      <c r="B91" s="17">
        <v>1.8888888888888899</v>
      </c>
      <c r="C91" s="17">
        <v>1.875</v>
      </c>
      <c r="D91" s="17">
        <v>1.4583333333333299</v>
      </c>
      <c r="E91" s="17">
        <v>1.56666666666667</v>
      </c>
      <c r="F91" s="17">
        <v>1.5945945945945901</v>
      </c>
      <c r="G91" s="17">
        <v>1.4666666666666699</v>
      </c>
      <c r="H91" s="17">
        <v>1.5714285714285701</v>
      </c>
      <c r="I91" s="17">
        <v>1.7250000000000001</v>
      </c>
      <c r="J91" s="17">
        <v>1.41071428571429</v>
      </c>
    </row>
    <row r="92" spans="1:10" x14ac:dyDescent="0.2">
      <c r="A92" s="22" t="s">
        <v>111</v>
      </c>
      <c r="B92" s="17">
        <v>1.5525291828793799</v>
      </c>
      <c r="C92" s="17">
        <v>1.4950819672131099</v>
      </c>
      <c r="D92" s="17">
        <v>1.52090032154341</v>
      </c>
      <c r="E92" s="17">
        <v>1.5501618122977301</v>
      </c>
      <c r="F92" s="17">
        <v>1.46</v>
      </c>
      <c r="G92" s="17">
        <v>1.39542483660131</v>
      </c>
      <c r="H92" s="17">
        <v>1.52</v>
      </c>
      <c r="I92" s="17">
        <v>1.52380952380952</v>
      </c>
      <c r="J92" s="17">
        <v>1.46060606060606</v>
      </c>
    </row>
    <row r="93" spans="1:10" x14ac:dyDescent="0.2">
      <c r="A93" s="22" t="s">
        <v>92</v>
      </c>
      <c r="B93" s="17">
        <v>2.0434782608695699</v>
      </c>
      <c r="C93" s="17">
        <v>1.7741935483871001</v>
      </c>
      <c r="D93" s="17">
        <v>1.65853658536585</v>
      </c>
      <c r="E93" s="17">
        <v>1.6170212765957399</v>
      </c>
      <c r="F93" s="17">
        <v>1.3902439024390201</v>
      </c>
      <c r="G93" s="17">
        <v>1.59615384615385</v>
      </c>
      <c r="H93" s="17">
        <v>1.5249999999999999</v>
      </c>
      <c r="I93" s="17">
        <v>1.5365853658536599</v>
      </c>
      <c r="J93" s="17">
        <v>1.6097560975609799</v>
      </c>
    </row>
    <row r="94" spans="1:10" x14ac:dyDescent="0.2">
      <c r="A94" s="21" t="s">
        <v>67</v>
      </c>
      <c r="B94" s="25">
        <v>1.0882352941176501</v>
      </c>
      <c r="C94" s="25">
        <v>1.1428571428571399</v>
      </c>
      <c r="D94" s="25">
        <v>1.1294117647058799</v>
      </c>
      <c r="E94" s="25">
        <v>1.13592233009709</v>
      </c>
      <c r="F94" s="25">
        <v>1.14736842105263</v>
      </c>
      <c r="G94" s="25">
        <v>1.0989010989011001</v>
      </c>
      <c r="H94" s="25">
        <v>1.15789473684211</v>
      </c>
      <c r="I94" s="25">
        <v>1.0526315789473699</v>
      </c>
      <c r="J94" s="25">
        <v>1.1030927835051501</v>
      </c>
    </row>
    <row r="95" spans="1:10" x14ac:dyDescent="0.2">
      <c r="A95" s="22" t="s">
        <v>89</v>
      </c>
      <c r="B95" s="17">
        <v>1.4285714285714299</v>
      </c>
      <c r="C95" s="17">
        <v>1.55555555555556</v>
      </c>
      <c r="D95" s="17">
        <v>1.28571428571429</v>
      </c>
      <c r="E95" s="17">
        <v>1.0416666666666701</v>
      </c>
      <c r="F95" s="17">
        <v>1.2307692307692299</v>
      </c>
      <c r="G95" s="17">
        <v>1.25</v>
      </c>
      <c r="H95" s="17">
        <v>1.1499999999999999</v>
      </c>
      <c r="I95" s="17">
        <v>1.0625</v>
      </c>
      <c r="J95" s="17">
        <v>1</v>
      </c>
    </row>
    <row r="96" spans="1:10" x14ac:dyDescent="0.2">
      <c r="A96" s="22" t="s">
        <v>54</v>
      </c>
      <c r="B96" s="17" t="s">
        <v>74</v>
      </c>
      <c r="C96" s="17" t="s">
        <v>74</v>
      </c>
      <c r="D96" s="17" t="s">
        <v>74</v>
      </c>
      <c r="E96" s="17" t="s">
        <v>74</v>
      </c>
      <c r="F96" s="17" t="s">
        <v>74</v>
      </c>
      <c r="G96" s="17" t="s">
        <v>74</v>
      </c>
      <c r="H96" s="17" t="s">
        <v>74</v>
      </c>
      <c r="I96" s="17" t="s">
        <v>74</v>
      </c>
      <c r="J96" s="17" t="s">
        <v>74</v>
      </c>
    </row>
    <row r="97" spans="1:10" x14ac:dyDescent="0.2">
      <c r="A97" s="22" t="s">
        <v>90</v>
      </c>
      <c r="B97" s="17">
        <v>1</v>
      </c>
      <c r="C97" s="17">
        <v>1.25</v>
      </c>
      <c r="D97" s="17">
        <v>1.4285714285714299</v>
      </c>
      <c r="E97" s="17">
        <v>1.1428571428571399</v>
      </c>
      <c r="F97" s="17">
        <v>1</v>
      </c>
      <c r="G97" s="17">
        <v>1.2</v>
      </c>
      <c r="H97" s="17">
        <v>1.27272727272727</v>
      </c>
      <c r="I97" s="17">
        <v>1.1000000000000001</v>
      </c>
      <c r="J97" s="17">
        <v>1.2</v>
      </c>
    </row>
    <row r="98" spans="1:10" x14ac:dyDescent="0.2">
      <c r="A98" s="22" t="s">
        <v>111</v>
      </c>
      <c r="B98" s="17">
        <v>1.0392156862745101</v>
      </c>
      <c r="C98" s="17">
        <v>1</v>
      </c>
      <c r="D98" s="17">
        <v>1.0181818181818201</v>
      </c>
      <c r="E98" s="17">
        <v>1.1489361702127701</v>
      </c>
      <c r="F98" s="17">
        <v>1.1186440677966101</v>
      </c>
      <c r="G98" s="17">
        <v>1.02173913043478</v>
      </c>
      <c r="H98" s="17">
        <v>1.1020408163265301</v>
      </c>
      <c r="I98" s="17">
        <v>1.02857142857143</v>
      </c>
      <c r="J98" s="17">
        <v>1.0925925925925899</v>
      </c>
    </row>
    <row r="99" spans="1:10" x14ac:dyDescent="0.2">
      <c r="A99" s="23" t="s">
        <v>92</v>
      </c>
      <c r="B99" s="19">
        <v>1.2</v>
      </c>
      <c r="C99" s="19">
        <v>1.3333333333333299</v>
      </c>
      <c r="D99" s="19">
        <v>1.3333333333333299</v>
      </c>
      <c r="E99" s="19">
        <v>1.2222222222222201</v>
      </c>
      <c r="F99" s="19">
        <v>1.25</v>
      </c>
      <c r="G99" s="19">
        <v>1.0833333333333299</v>
      </c>
      <c r="H99" s="19">
        <v>1.3333333333333299</v>
      </c>
      <c r="I99" s="19">
        <v>1.06666666666667</v>
      </c>
      <c r="J99" s="19">
        <v>1.2</v>
      </c>
    </row>
    <row r="100" spans="1:10" x14ac:dyDescent="0.2">
      <c r="A100" s="9" t="s">
        <v>20</v>
      </c>
    </row>
    <row r="101" spans="1:10" x14ac:dyDescent="0.2">
      <c r="A101" s="21" t="s">
        <v>63</v>
      </c>
      <c r="B101" s="25">
        <v>3.57253494522101</v>
      </c>
      <c r="C101" s="25">
        <v>3.5606681374093898</v>
      </c>
      <c r="D101" s="25">
        <v>3.59555730809674</v>
      </c>
      <c r="E101" s="25">
        <v>3.7361818407651199</v>
      </c>
      <c r="F101" s="25">
        <v>3.94890706718519</v>
      </c>
      <c r="G101" s="25">
        <v>3.9874131944444402</v>
      </c>
      <c r="H101" s="25">
        <v>4.0499493267699398</v>
      </c>
      <c r="I101" s="25">
        <v>4.0366956213437302</v>
      </c>
      <c r="J101" s="25">
        <v>3.8376131809410698</v>
      </c>
    </row>
    <row r="102" spans="1:10" x14ac:dyDescent="0.2">
      <c r="A102" s="22" t="s">
        <v>89</v>
      </c>
      <c r="B102" s="17">
        <v>4.1746323529411802</v>
      </c>
      <c r="C102" s="17">
        <v>4.3873626373626404</v>
      </c>
      <c r="D102" s="17">
        <v>4.2804597701149403</v>
      </c>
      <c r="E102" s="17">
        <v>4.5389733840304203</v>
      </c>
      <c r="F102" s="17">
        <v>4.8673575129533697</v>
      </c>
      <c r="G102" s="17">
        <v>4.9346110484780201</v>
      </c>
      <c r="H102" s="17">
        <v>5.1734913793103496</v>
      </c>
      <c r="I102" s="17">
        <v>4.8590785907859102</v>
      </c>
      <c r="J102" s="17">
        <v>4.7081604426002803</v>
      </c>
    </row>
    <row r="103" spans="1:10" x14ac:dyDescent="0.2">
      <c r="A103" s="22" t="s">
        <v>54</v>
      </c>
      <c r="B103" s="17">
        <v>2.3534482758620698</v>
      </c>
      <c r="C103" s="17">
        <v>2.2759999999999998</v>
      </c>
      <c r="D103" s="17">
        <v>2.1523118766999101</v>
      </c>
      <c r="E103" s="17">
        <v>2.2003693444136698</v>
      </c>
      <c r="F103" s="17">
        <v>2.2389705882352899</v>
      </c>
      <c r="G103" s="17">
        <v>2.1496815286624198</v>
      </c>
      <c r="H103" s="17">
        <v>2.05335628227194</v>
      </c>
      <c r="I103" s="17">
        <v>1.9889135254988899</v>
      </c>
      <c r="J103" s="17">
        <v>2.0905349794238699</v>
      </c>
    </row>
    <row r="104" spans="1:10" x14ac:dyDescent="0.2">
      <c r="A104" s="22" t="s">
        <v>90</v>
      </c>
      <c r="B104" s="17">
        <v>4.4270270270270302</v>
      </c>
      <c r="C104" s="17">
        <v>4.4802631578947398</v>
      </c>
      <c r="D104" s="17">
        <v>4.3860000000000001</v>
      </c>
      <c r="E104" s="17">
        <v>4.5988805970149302</v>
      </c>
      <c r="F104" s="17">
        <v>4.6552315608919397</v>
      </c>
      <c r="G104" s="17">
        <v>5.0036968576709802</v>
      </c>
      <c r="H104" s="17">
        <v>5.1449275362318803</v>
      </c>
      <c r="I104" s="17">
        <v>5.0138067061143996</v>
      </c>
      <c r="J104" s="17">
        <v>4.6051829268292703</v>
      </c>
    </row>
    <row r="105" spans="1:10" x14ac:dyDescent="0.2">
      <c r="A105" s="22" t="s">
        <v>111</v>
      </c>
      <c r="B105" s="17">
        <v>3.5494095711622098</v>
      </c>
      <c r="C105" s="17">
        <v>3.4546874999999999</v>
      </c>
      <c r="D105" s="17">
        <v>3.5112383375742202</v>
      </c>
      <c r="E105" s="17">
        <v>3.60380086758934</v>
      </c>
      <c r="F105" s="17">
        <v>3.66785714285714</v>
      </c>
      <c r="G105" s="17">
        <v>3.65627231611521</v>
      </c>
      <c r="H105" s="17">
        <v>3.6936872309899602</v>
      </c>
      <c r="I105" s="17">
        <v>3.6789409616555102</v>
      </c>
      <c r="J105" s="17">
        <v>3.5632911392405102</v>
      </c>
    </row>
    <row r="106" spans="1:10" x14ac:dyDescent="0.2">
      <c r="A106" s="22" t="s">
        <v>92</v>
      </c>
      <c r="B106" s="17">
        <v>5.97435897435897</v>
      </c>
      <c r="C106" s="17">
        <v>5.6428571428571397</v>
      </c>
      <c r="D106" s="17">
        <v>5.9785202863961802</v>
      </c>
      <c r="E106" s="17">
        <v>5.5862708719851604</v>
      </c>
      <c r="F106" s="17">
        <v>6.1615008156606796</v>
      </c>
      <c r="G106" s="17">
        <v>5.7511450381679401</v>
      </c>
      <c r="H106" s="17">
        <v>5.6084033613445401</v>
      </c>
      <c r="I106" s="17">
        <v>5.5493171471927196</v>
      </c>
      <c r="J106" s="17">
        <v>5.3003300330033003</v>
      </c>
    </row>
    <row r="107" spans="1:10" x14ac:dyDescent="0.2">
      <c r="A107" s="21" t="s">
        <v>64</v>
      </c>
      <c r="B107" s="25">
        <v>1.6686431810254601</v>
      </c>
      <c r="C107" s="25">
        <v>1.69275929549902</v>
      </c>
      <c r="D107" s="25">
        <v>1.74322239365219</v>
      </c>
      <c r="E107" s="25">
        <v>1.8138519547529299</v>
      </c>
      <c r="F107" s="25">
        <v>1.9135649296939601</v>
      </c>
      <c r="G107" s="25">
        <v>1.9640487909266</v>
      </c>
      <c r="H107" s="25">
        <v>2.00127388535032</v>
      </c>
      <c r="I107" s="25">
        <v>2.0451697127937298</v>
      </c>
      <c r="J107" s="25">
        <v>1.9765217391304299</v>
      </c>
    </row>
    <row r="108" spans="1:10" x14ac:dyDescent="0.2">
      <c r="A108" s="22" t="s">
        <v>89</v>
      </c>
      <c r="B108" s="17">
        <v>1.9471153846153799</v>
      </c>
      <c r="C108" s="17">
        <v>2.0017605633802802</v>
      </c>
      <c r="D108" s="17">
        <v>2.06364922206506</v>
      </c>
      <c r="E108" s="17">
        <v>2.05092592592593</v>
      </c>
      <c r="F108" s="17">
        <v>2.30418719211823</v>
      </c>
      <c r="G108" s="17">
        <v>2.3707713125845702</v>
      </c>
      <c r="H108" s="17">
        <v>2.2601726263871802</v>
      </c>
      <c r="I108" s="17">
        <v>2.3056426332288402</v>
      </c>
      <c r="J108" s="17">
        <v>2.2488188976378001</v>
      </c>
    </row>
    <row r="109" spans="1:10" x14ac:dyDescent="0.2">
      <c r="A109" s="22" t="s">
        <v>54</v>
      </c>
      <c r="B109" s="17">
        <v>1.31219512195122</v>
      </c>
      <c r="C109" s="17">
        <v>1.20258620689655</v>
      </c>
      <c r="D109" s="17">
        <v>1.14801444043321</v>
      </c>
      <c r="E109" s="17">
        <v>1.25795053003534</v>
      </c>
      <c r="F109" s="17">
        <v>1.1698113207547201</v>
      </c>
      <c r="G109" s="17">
        <v>1.2956989247311801</v>
      </c>
      <c r="H109" s="17">
        <v>1.2678571428571399</v>
      </c>
      <c r="I109" s="17">
        <v>1.28125</v>
      </c>
      <c r="J109" s="17">
        <v>1.2814371257485</v>
      </c>
    </row>
    <row r="110" spans="1:10" x14ac:dyDescent="0.2">
      <c r="A110" s="22" t="s">
        <v>90</v>
      </c>
      <c r="B110" s="17">
        <v>1.80876494023904</v>
      </c>
      <c r="C110" s="17">
        <v>1.8785942492012799</v>
      </c>
      <c r="D110" s="17">
        <v>1.9</v>
      </c>
      <c r="E110" s="17">
        <v>2.03324808184143</v>
      </c>
      <c r="F110" s="17">
        <v>2.09375</v>
      </c>
      <c r="G110" s="17">
        <v>2.2086330935251799</v>
      </c>
      <c r="H110" s="17">
        <v>2.3468085106382999</v>
      </c>
      <c r="I110" s="17">
        <v>2.2609819121446999</v>
      </c>
      <c r="J110" s="17">
        <v>2.1912045889101299</v>
      </c>
    </row>
    <row r="111" spans="1:10" x14ac:dyDescent="0.2">
      <c r="A111" s="22" t="s">
        <v>111</v>
      </c>
      <c r="B111" s="17">
        <v>1.55567867036011</v>
      </c>
      <c r="C111" s="17">
        <v>1.5764705882352901</v>
      </c>
      <c r="D111" s="17">
        <v>1.61557434813249</v>
      </c>
      <c r="E111" s="17">
        <v>1.6992136304062899</v>
      </c>
      <c r="F111" s="17">
        <v>1.72727272727273</v>
      </c>
      <c r="G111" s="17">
        <v>1.76241900647948</v>
      </c>
      <c r="H111" s="17">
        <v>1.81917211328976</v>
      </c>
      <c r="I111" s="17">
        <v>1.86500470366886</v>
      </c>
      <c r="J111" s="17">
        <v>1.83436027546212</v>
      </c>
    </row>
    <row r="112" spans="1:10" x14ac:dyDescent="0.2">
      <c r="A112" s="22" t="s">
        <v>92</v>
      </c>
      <c r="B112" s="17">
        <v>2.3315789473684201</v>
      </c>
      <c r="C112" s="17">
        <v>2.2322834645669301</v>
      </c>
      <c r="D112" s="17">
        <v>2.4309859154929598</v>
      </c>
      <c r="E112" s="17">
        <v>2.29621380846325</v>
      </c>
      <c r="F112" s="17">
        <v>2.5019455252918301</v>
      </c>
      <c r="G112" s="17">
        <v>2.47377938517179</v>
      </c>
      <c r="H112" s="17">
        <v>2.4990138067061101</v>
      </c>
      <c r="I112" s="17">
        <v>2.4646098003629802</v>
      </c>
      <c r="J112" s="17">
        <v>2.4089147286821699</v>
      </c>
    </row>
    <row r="113" spans="1:10" x14ac:dyDescent="0.2">
      <c r="A113" s="21" t="s">
        <v>65</v>
      </c>
      <c r="B113" s="25">
        <v>1.26791277258567</v>
      </c>
      <c r="C113" s="25">
        <v>1.25469168900804</v>
      </c>
      <c r="D113" s="25">
        <v>1.2061224489795901</v>
      </c>
      <c r="E113" s="25">
        <v>1.2121212121212099</v>
      </c>
      <c r="F113" s="25">
        <v>1.23464912280702</v>
      </c>
      <c r="G113" s="25">
        <v>1.2564102564102599</v>
      </c>
      <c r="H113" s="25">
        <v>1.2564102564102599</v>
      </c>
      <c r="I113" s="25">
        <v>1.2587412587412601</v>
      </c>
      <c r="J113" s="25">
        <v>1.21606648199446</v>
      </c>
    </row>
    <row r="114" spans="1:10" x14ac:dyDescent="0.2">
      <c r="A114" s="22" t="s">
        <v>89</v>
      </c>
      <c r="B114" s="17">
        <v>1.4186046511627901</v>
      </c>
      <c r="C114" s="17">
        <v>1.5333333333333301</v>
      </c>
      <c r="D114" s="17">
        <v>1.37037037037037</v>
      </c>
      <c r="E114" s="17">
        <v>1.4909090909090901</v>
      </c>
      <c r="F114" s="17">
        <v>1.4090909090909101</v>
      </c>
      <c r="G114" s="17">
        <v>1.57894736842105</v>
      </c>
      <c r="H114" s="17">
        <v>1.46511627906977</v>
      </c>
      <c r="I114" s="17">
        <v>1.6666666666666701</v>
      </c>
      <c r="J114" s="17">
        <v>1.2</v>
      </c>
    </row>
    <row r="115" spans="1:10" x14ac:dyDescent="0.2">
      <c r="A115" s="22" t="s">
        <v>54</v>
      </c>
      <c r="B115" s="17">
        <v>1.11904761904762</v>
      </c>
      <c r="C115" s="17">
        <v>1.0588235294117601</v>
      </c>
      <c r="D115" s="17">
        <v>1.0166666666666699</v>
      </c>
      <c r="E115" s="17">
        <v>1.0576923076923099</v>
      </c>
      <c r="F115" s="17">
        <v>1.0196078431372499</v>
      </c>
      <c r="G115" s="17">
        <v>1.1176470588235301</v>
      </c>
      <c r="H115" s="17">
        <v>1.0888888888888899</v>
      </c>
      <c r="I115" s="17">
        <v>1</v>
      </c>
      <c r="J115" s="17">
        <v>1.0344827586206899</v>
      </c>
    </row>
    <row r="116" spans="1:10" x14ac:dyDescent="0.2">
      <c r="A116" s="22" t="s">
        <v>90</v>
      </c>
      <c r="B116" s="17">
        <v>1.1111111111111101</v>
      </c>
      <c r="C116" s="17">
        <v>1.4545454545454499</v>
      </c>
      <c r="D116" s="17">
        <v>1.1052631578947401</v>
      </c>
      <c r="E116" s="17">
        <v>1.25</v>
      </c>
      <c r="F116" s="17">
        <v>1.28</v>
      </c>
      <c r="G116" s="17">
        <v>1.0952380952381</v>
      </c>
      <c r="H116" s="17">
        <v>1.3846153846153799</v>
      </c>
      <c r="I116" s="17">
        <v>1.1428571428571399</v>
      </c>
      <c r="J116" s="17">
        <v>1.2380952380952399</v>
      </c>
    </row>
    <row r="117" spans="1:10" x14ac:dyDescent="0.2">
      <c r="A117" s="22" t="s">
        <v>111</v>
      </c>
      <c r="B117" s="17">
        <v>1.2678571428571399</v>
      </c>
      <c r="C117" s="17">
        <v>1.2264150943396199</v>
      </c>
      <c r="D117" s="17">
        <v>1.21142857142857</v>
      </c>
      <c r="E117" s="17">
        <v>1.1841359773371101</v>
      </c>
      <c r="F117" s="17">
        <v>1.2347560975609799</v>
      </c>
      <c r="G117" s="17">
        <v>1.24221453287197</v>
      </c>
      <c r="H117" s="17">
        <v>1.2526690391459101</v>
      </c>
      <c r="I117" s="17">
        <v>1.2</v>
      </c>
      <c r="J117" s="17">
        <v>1.2269503546099301</v>
      </c>
    </row>
    <row r="118" spans="1:10" x14ac:dyDescent="0.2">
      <c r="A118" s="22" t="s">
        <v>92</v>
      </c>
      <c r="B118" s="17" t="s">
        <v>74</v>
      </c>
      <c r="C118" s="17">
        <v>2.2000000000000002</v>
      </c>
      <c r="D118" s="17">
        <v>1.5714285714285701</v>
      </c>
      <c r="E118" s="17">
        <v>1.36363636363636</v>
      </c>
      <c r="F118" s="17">
        <v>1.5</v>
      </c>
      <c r="G118" s="17">
        <v>1.25</v>
      </c>
      <c r="H118" s="17">
        <v>1</v>
      </c>
      <c r="I118" s="17">
        <v>1.6666666666666701</v>
      </c>
      <c r="J118" s="17">
        <v>1.44444444444444</v>
      </c>
    </row>
    <row r="119" spans="1:10" x14ac:dyDescent="0.2">
      <c r="A119" s="21" t="s">
        <v>66</v>
      </c>
      <c r="B119" s="25">
        <v>1.34389140271493</v>
      </c>
      <c r="C119" s="25">
        <v>1.2992424242424201</v>
      </c>
      <c r="D119" s="25">
        <v>1.26906077348066</v>
      </c>
      <c r="E119" s="25">
        <v>1.27501366867141</v>
      </c>
      <c r="F119" s="25">
        <v>1.30568445475638</v>
      </c>
      <c r="G119" s="25">
        <v>1.2937576499387999</v>
      </c>
      <c r="H119" s="25">
        <v>1.30012077294686</v>
      </c>
      <c r="I119" s="25">
        <v>1.33378932968536</v>
      </c>
      <c r="J119" s="25">
        <v>1.3642305407011299</v>
      </c>
    </row>
    <row r="120" spans="1:10" x14ac:dyDescent="0.2">
      <c r="A120" s="22" t="s">
        <v>89</v>
      </c>
      <c r="B120" s="17">
        <v>1.3260869565217399</v>
      </c>
      <c r="C120" s="17">
        <v>1.3313953488372099</v>
      </c>
      <c r="D120" s="17">
        <v>1.2343096234309601</v>
      </c>
      <c r="E120" s="17">
        <v>1.28819444444444</v>
      </c>
      <c r="F120" s="17">
        <v>1.23706896551724</v>
      </c>
      <c r="G120" s="17">
        <v>1.2822966507177</v>
      </c>
      <c r="H120" s="17">
        <v>1.27734375</v>
      </c>
      <c r="I120" s="17">
        <v>1.31372549019608</v>
      </c>
      <c r="J120" s="17">
        <v>1.41379310344828</v>
      </c>
    </row>
    <row r="121" spans="1:10" x14ac:dyDescent="0.2">
      <c r="A121" s="22" t="s">
        <v>54</v>
      </c>
      <c r="B121" s="17">
        <v>1.2359550561797801</v>
      </c>
      <c r="C121" s="17">
        <v>1.1882352941176499</v>
      </c>
      <c r="D121" s="17">
        <v>1.1840490797545999</v>
      </c>
      <c r="E121" s="17">
        <v>1.1875</v>
      </c>
      <c r="F121" s="17">
        <v>1.2258064516128999</v>
      </c>
      <c r="G121" s="17">
        <v>1.1460674157303401</v>
      </c>
      <c r="H121" s="17">
        <v>1.1739130434782601</v>
      </c>
      <c r="I121" s="17">
        <v>1.1000000000000001</v>
      </c>
      <c r="J121" s="17">
        <v>1.13333333333333</v>
      </c>
    </row>
    <row r="122" spans="1:10" x14ac:dyDescent="0.2">
      <c r="A122" s="22" t="s">
        <v>90</v>
      </c>
      <c r="B122" s="17">
        <v>1.4423076923076901</v>
      </c>
      <c r="C122" s="17">
        <v>1.50757575757576</v>
      </c>
      <c r="D122" s="17">
        <v>1.3868613138686099</v>
      </c>
      <c r="E122" s="17">
        <v>1.4025974025974</v>
      </c>
      <c r="F122" s="17">
        <v>1.42483660130719</v>
      </c>
      <c r="G122" s="17">
        <v>1.36708860759494</v>
      </c>
      <c r="H122" s="17">
        <v>1.4162436548223301</v>
      </c>
      <c r="I122" s="17">
        <v>1.43373493975904</v>
      </c>
      <c r="J122" s="17">
        <v>1.3800904977375601</v>
      </c>
    </row>
    <row r="123" spans="1:10" x14ac:dyDescent="0.2">
      <c r="A123" s="22" t="s">
        <v>111</v>
      </c>
      <c r="B123" s="17">
        <v>1.33973589435774</v>
      </c>
      <c r="C123" s="17">
        <v>1.272</v>
      </c>
      <c r="D123" s="17">
        <v>1.2457702582368699</v>
      </c>
      <c r="E123" s="17">
        <v>1.2610744580584401</v>
      </c>
      <c r="F123" s="17">
        <v>1.2922922922922899</v>
      </c>
      <c r="G123" s="17">
        <v>1.2759706190975899</v>
      </c>
      <c r="H123" s="17">
        <v>1.2903225806451599</v>
      </c>
      <c r="I123" s="17">
        <v>1.3033854166666701</v>
      </c>
      <c r="J123" s="17">
        <v>1.3469805527123799</v>
      </c>
    </row>
    <row r="124" spans="1:10" x14ac:dyDescent="0.2">
      <c r="A124" s="22" t="s">
        <v>92</v>
      </c>
      <c r="B124" s="17">
        <v>1.54794520547945</v>
      </c>
      <c r="C124" s="17">
        <v>1.41818181818182</v>
      </c>
      <c r="D124" s="17">
        <v>1.48648648648649</v>
      </c>
      <c r="E124" s="17">
        <v>1.2967032967033001</v>
      </c>
      <c r="F124" s="17">
        <v>1.4027777777777799</v>
      </c>
      <c r="G124" s="17">
        <v>1.38666666666667</v>
      </c>
      <c r="H124" s="17">
        <v>1.3204419889502801</v>
      </c>
      <c r="I124" s="17">
        <v>1.4409448818897601</v>
      </c>
      <c r="J124" s="17">
        <v>1.4637681159420299</v>
      </c>
    </row>
    <row r="125" spans="1:10" x14ac:dyDescent="0.2">
      <c r="A125" s="21" t="s">
        <v>67</v>
      </c>
      <c r="B125" s="25">
        <v>1.15241635687732</v>
      </c>
      <c r="C125" s="25">
        <v>1.1641104294478499</v>
      </c>
      <c r="D125" s="25">
        <v>1.1488250652741501</v>
      </c>
      <c r="E125" s="25">
        <v>1.1406761177753499</v>
      </c>
      <c r="F125" s="25">
        <v>1.14333706606943</v>
      </c>
      <c r="G125" s="25">
        <v>1.1423611111111101</v>
      </c>
      <c r="H125" s="25">
        <v>1.1549132947976899</v>
      </c>
      <c r="I125" s="25">
        <v>1.1636863823934001</v>
      </c>
      <c r="J125" s="25">
        <v>1.14590747330961</v>
      </c>
    </row>
    <row r="126" spans="1:10" x14ac:dyDescent="0.2">
      <c r="A126" s="22" t="s">
        <v>89</v>
      </c>
      <c r="B126" s="17">
        <v>1.1666666666666701</v>
      </c>
      <c r="C126" s="17">
        <v>1.21</v>
      </c>
      <c r="D126" s="17">
        <v>1.13669064748201</v>
      </c>
      <c r="E126" s="17">
        <v>1.0952380952381</v>
      </c>
      <c r="F126" s="17">
        <v>1.1859296482412101</v>
      </c>
      <c r="G126" s="17">
        <v>1.1474358974359</v>
      </c>
      <c r="H126" s="17">
        <v>1.13095238095238</v>
      </c>
      <c r="I126" s="17">
        <v>1.1408450704225399</v>
      </c>
      <c r="J126" s="17">
        <v>1.2012987012987</v>
      </c>
    </row>
    <row r="127" spans="1:10" x14ac:dyDescent="0.2">
      <c r="A127" s="22" t="s">
        <v>54</v>
      </c>
      <c r="B127" s="17">
        <v>1.02857142857143</v>
      </c>
      <c r="C127" s="17">
        <v>1.0322580645161299</v>
      </c>
      <c r="D127" s="17">
        <v>1</v>
      </c>
      <c r="E127" s="17">
        <v>1</v>
      </c>
      <c r="F127" s="17">
        <v>1</v>
      </c>
      <c r="G127" s="17">
        <v>1.03125</v>
      </c>
      <c r="H127" s="17">
        <v>1</v>
      </c>
      <c r="I127" s="17">
        <v>1.1428571428571399</v>
      </c>
      <c r="J127" s="17">
        <v>1.05</v>
      </c>
    </row>
    <row r="128" spans="1:10" x14ac:dyDescent="0.2">
      <c r="A128" s="22" t="s">
        <v>90</v>
      </c>
      <c r="B128" s="17">
        <v>1.3020833333333299</v>
      </c>
      <c r="C128" s="17">
        <v>1.2389380530973499</v>
      </c>
      <c r="D128" s="17">
        <v>1.2413793103448301</v>
      </c>
      <c r="E128" s="17">
        <v>1.3565891472868199</v>
      </c>
      <c r="F128" s="17">
        <v>1.1736111111111101</v>
      </c>
      <c r="G128" s="17">
        <v>1.2185430463576199</v>
      </c>
      <c r="H128" s="17">
        <v>1.21290322580645</v>
      </c>
      <c r="I128" s="17">
        <v>1.21138211382114</v>
      </c>
      <c r="J128" s="17">
        <v>1.20858895705521</v>
      </c>
    </row>
    <row r="129" spans="1:10" x14ac:dyDescent="0.2">
      <c r="A129" s="22" t="s">
        <v>111</v>
      </c>
      <c r="B129" s="17">
        <v>1.0859375</v>
      </c>
      <c r="C129" s="17">
        <v>1.0872483221476501</v>
      </c>
      <c r="D129" s="17">
        <v>1.11859838274933</v>
      </c>
      <c r="E129" s="17">
        <v>1.08849557522124</v>
      </c>
      <c r="F129" s="17">
        <v>1.0787401574803199</v>
      </c>
      <c r="G129" s="17">
        <v>1.1014084507042301</v>
      </c>
      <c r="H129" s="17">
        <v>1.1505376344086</v>
      </c>
      <c r="I129" s="17">
        <v>1.1095406360424001</v>
      </c>
      <c r="J129" s="17">
        <v>1.08791208791209</v>
      </c>
    </row>
    <row r="130" spans="1:10" x14ac:dyDescent="0.2">
      <c r="A130" s="23" t="s">
        <v>92</v>
      </c>
      <c r="B130" s="19">
        <v>1.25454545454545</v>
      </c>
      <c r="C130" s="19">
        <v>1.2909090909090899</v>
      </c>
      <c r="D130" s="19">
        <v>1.21100917431193</v>
      </c>
      <c r="E130" s="19">
        <v>1.2093023255813999</v>
      </c>
      <c r="F130" s="19">
        <v>1.24827586206897</v>
      </c>
      <c r="G130" s="19">
        <v>1.1764705882352899</v>
      </c>
      <c r="H130" s="19">
        <v>1.15436241610738</v>
      </c>
      <c r="I130" s="19">
        <v>1.24683544303797</v>
      </c>
      <c r="J130" s="19">
        <v>1.1760563380281699</v>
      </c>
    </row>
    <row r="131" spans="1:10" x14ac:dyDescent="0.2">
      <c r="A131" s="9" t="s">
        <v>21</v>
      </c>
    </row>
    <row r="132" spans="1:10" x14ac:dyDescent="0.2">
      <c r="A132" s="21" t="s">
        <v>63</v>
      </c>
      <c r="B132" s="25">
        <v>3.79172483817743</v>
      </c>
      <c r="C132" s="25">
        <v>3.7896515311510002</v>
      </c>
      <c r="D132" s="25">
        <v>3.7768789144050099</v>
      </c>
      <c r="E132" s="25">
        <v>3.8697228488559499</v>
      </c>
      <c r="F132" s="25">
        <v>4.0439439014024696</v>
      </c>
      <c r="G132" s="25">
        <v>4.1492455418381304</v>
      </c>
      <c r="H132" s="25">
        <v>4.1940111170880403</v>
      </c>
      <c r="I132" s="25">
        <v>4.1564565888056402</v>
      </c>
      <c r="J132" s="25">
        <v>3.8967713401149902</v>
      </c>
    </row>
    <row r="133" spans="1:10" x14ac:dyDescent="0.2">
      <c r="A133" s="22" t="s">
        <v>89</v>
      </c>
      <c r="B133" s="17">
        <v>4.3421368547419004</v>
      </c>
      <c r="C133" s="17">
        <v>4.4439421338155496</v>
      </c>
      <c r="D133" s="17">
        <v>4.42066420664207</v>
      </c>
      <c r="E133" s="17">
        <v>4.7051359516616298</v>
      </c>
      <c r="F133" s="17">
        <v>4.9200255918106199</v>
      </c>
      <c r="G133" s="17">
        <v>5.0007052186177701</v>
      </c>
      <c r="H133" s="17">
        <v>5.2227332457292999</v>
      </c>
      <c r="I133" s="17">
        <v>4.8862520458265104</v>
      </c>
      <c r="J133" s="17">
        <v>4.8668754894283497</v>
      </c>
    </row>
    <row r="134" spans="1:10" x14ac:dyDescent="0.2">
      <c r="A134" s="22" t="s">
        <v>54</v>
      </c>
      <c r="B134" s="17">
        <v>2.36560805577072</v>
      </c>
      <c r="C134" s="17">
        <v>2.3279036827195498</v>
      </c>
      <c r="D134" s="17">
        <v>2.1864847303443802</v>
      </c>
      <c r="E134" s="17">
        <v>2.2183686576750201</v>
      </c>
      <c r="F134" s="17">
        <v>2.2728000000000002</v>
      </c>
      <c r="G134" s="17">
        <v>2.1721572794899</v>
      </c>
      <c r="H134" s="17">
        <v>2.2422907488986801</v>
      </c>
      <c r="I134" s="17">
        <v>2.1192930780559598</v>
      </c>
      <c r="J134" s="17">
        <v>2.1496774193548398</v>
      </c>
    </row>
    <row r="135" spans="1:10" x14ac:dyDescent="0.2">
      <c r="A135" s="22" t="s">
        <v>90</v>
      </c>
      <c r="B135" s="17">
        <v>4.4811320754716997</v>
      </c>
      <c r="C135" s="17">
        <v>4.6846986089644496</v>
      </c>
      <c r="D135" s="17">
        <v>4.4724409448818898</v>
      </c>
      <c r="E135" s="17">
        <v>4.5852803738317798</v>
      </c>
      <c r="F135" s="17">
        <v>4.7147540983606602</v>
      </c>
      <c r="G135" s="17">
        <v>5.0226757369614496</v>
      </c>
      <c r="H135" s="17">
        <v>5.1951466127401398</v>
      </c>
      <c r="I135" s="17">
        <v>5.1269461077844296</v>
      </c>
      <c r="J135" s="17">
        <v>4.6484794275491996</v>
      </c>
    </row>
    <row r="136" spans="1:10" x14ac:dyDescent="0.2">
      <c r="A136" s="22" t="s">
        <v>111</v>
      </c>
      <c r="B136" s="17">
        <v>3.8275015346838601</v>
      </c>
      <c r="C136" s="17">
        <v>3.7497008035561601</v>
      </c>
      <c r="D136" s="17">
        <v>3.7112491373360901</v>
      </c>
      <c r="E136" s="17">
        <v>3.7320954907161799</v>
      </c>
      <c r="F136" s="17">
        <v>3.80991620111732</v>
      </c>
      <c r="G136" s="17">
        <v>3.8516377649325602</v>
      </c>
      <c r="H136" s="17">
        <v>3.8592657342657302</v>
      </c>
      <c r="I136" s="17">
        <v>3.8265927977839298</v>
      </c>
      <c r="J136" s="17">
        <v>3.6027850544602198</v>
      </c>
    </row>
    <row r="137" spans="1:10" x14ac:dyDescent="0.2">
      <c r="A137" s="22" t="s">
        <v>92</v>
      </c>
      <c r="B137" s="17">
        <v>6.2840236686390503</v>
      </c>
      <c r="C137" s="17">
        <v>5.97149122807018</v>
      </c>
      <c r="D137" s="17">
        <v>6.3327731092436998</v>
      </c>
      <c r="E137" s="17">
        <v>5.8768656716417897</v>
      </c>
      <c r="F137" s="17">
        <v>6.2177879133409304</v>
      </c>
      <c r="G137" s="17">
        <v>6.1457233368532203</v>
      </c>
      <c r="H137" s="17">
        <v>5.9322617680826601</v>
      </c>
      <c r="I137" s="17">
        <v>5.7427027027027</v>
      </c>
      <c r="J137" s="17">
        <v>5.4920634920634903</v>
      </c>
    </row>
    <row r="138" spans="1:10" x14ac:dyDescent="0.2">
      <c r="A138" s="21" t="s">
        <v>64</v>
      </c>
      <c r="B138" s="25">
        <v>1.68532773501283</v>
      </c>
      <c r="C138" s="25">
        <v>1.7189260232820101</v>
      </c>
      <c r="D138" s="25">
        <v>1.75648351648352</v>
      </c>
      <c r="E138" s="25">
        <v>1.8200435172149001</v>
      </c>
      <c r="F138" s="25">
        <v>1.92422653382276</v>
      </c>
      <c r="G138" s="25">
        <v>2.0032423669278598</v>
      </c>
      <c r="H138" s="25">
        <v>2.0335958005249299</v>
      </c>
      <c r="I138" s="25">
        <v>2.0747753530166899</v>
      </c>
      <c r="J138" s="25">
        <v>2.0111950013017399</v>
      </c>
    </row>
    <row r="139" spans="1:10" x14ac:dyDescent="0.2">
      <c r="A139" s="22" t="s">
        <v>89</v>
      </c>
      <c r="B139" s="17">
        <v>1.9736434108527099</v>
      </c>
      <c r="C139" s="17">
        <v>1.96117647058824</v>
      </c>
      <c r="D139" s="17">
        <v>2.0408719346048998</v>
      </c>
      <c r="E139" s="17">
        <v>2.0569343065693402</v>
      </c>
      <c r="F139" s="17">
        <v>2.2886209495101699</v>
      </c>
      <c r="G139" s="17">
        <v>2.4083682008368199</v>
      </c>
      <c r="H139" s="17">
        <v>2.3624717407686502</v>
      </c>
      <c r="I139" s="17">
        <v>2.3323917137476502</v>
      </c>
      <c r="J139" s="17">
        <v>2.3908355795148202</v>
      </c>
    </row>
    <row r="140" spans="1:10" x14ac:dyDescent="0.2">
      <c r="A140" s="22" t="s">
        <v>54</v>
      </c>
      <c r="B140" s="17">
        <v>1.2701754385964901</v>
      </c>
      <c r="C140" s="17">
        <v>1.24316109422492</v>
      </c>
      <c r="D140" s="17">
        <v>1.17721518987342</v>
      </c>
      <c r="E140" s="17">
        <v>1.2595238095238099</v>
      </c>
      <c r="F140" s="17">
        <v>1.2030303030303</v>
      </c>
      <c r="G140" s="17">
        <v>1.28571428571429</v>
      </c>
      <c r="H140" s="17">
        <v>1.2889733840304201</v>
      </c>
      <c r="I140" s="17">
        <v>1.26699029126214</v>
      </c>
      <c r="J140" s="17">
        <v>1.2777777777777799</v>
      </c>
    </row>
    <row r="141" spans="1:10" x14ac:dyDescent="0.2">
      <c r="A141" s="22" t="s">
        <v>90</v>
      </c>
      <c r="B141" s="17">
        <v>1.7851002865329499</v>
      </c>
      <c r="C141" s="17">
        <v>1.9392523364486001</v>
      </c>
      <c r="D141" s="17">
        <v>1.88614800759013</v>
      </c>
      <c r="E141" s="17">
        <v>2.0322061191626402</v>
      </c>
      <c r="F141" s="17">
        <v>2.1138845553822199</v>
      </c>
      <c r="G141" s="17">
        <v>2.2514970059880199</v>
      </c>
      <c r="H141" s="17">
        <v>2.3863636363636398</v>
      </c>
      <c r="I141" s="17">
        <v>2.3568075117370899</v>
      </c>
      <c r="J141" s="17">
        <v>2.20506912442396</v>
      </c>
    </row>
    <row r="142" spans="1:10" x14ac:dyDescent="0.2">
      <c r="A142" s="22" t="s">
        <v>111</v>
      </c>
      <c r="B142" s="17">
        <v>1.5869644818747699</v>
      </c>
      <c r="C142" s="17">
        <v>1.60716417910448</v>
      </c>
      <c r="D142" s="17">
        <v>1.6374854481955801</v>
      </c>
      <c r="E142" s="17">
        <v>1.7023885013739199</v>
      </c>
      <c r="F142" s="17">
        <v>1.74553376906318</v>
      </c>
      <c r="G142" s="17">
        <v>1.79301857238756</v>
      </c>
      <c r="H142" s="17">
        <v>1.82760141093474</v>
      </c>
      <c r="I142" s="17">
        <v>1.8885754583920999</v>
      </c>
      <c r="J142" s="17">
        <v>1.84804445394315</v>
      </c>
    </row>
    <row r="143" spans="1:10" x14ac:dyDescent="0.2">
      <c r="A143" s="22" t="s">
        <v>92</v>
      </c>
      <c r="B143" s="17">
        <v>2.2851985559566801</v>
      </c>
      <c r="C143" s="17">
        <v>2.3441734417344202</v>
      </c>
      <c r="D143" s="17">
        <v>2.46351084812623</v>
      </c>
      <c r="E143" s="17">
        <v>2.3204172876303999</v>
      </c>
      <c r="F143" s="17">
        <v>2.5364864864864902</v>
      </c>
      <c r="G143" s="17">
        <v>2.58939580764488</v>
      </c>
      <c r="H143" s="17">
        <v>2.6099195710455798</v>
      </c>
      <c r="I143" s="17">
        <v>2.5525641025641002</v>
      </c>
      <c r="J143" s="17">
        <v>2.5039893617021298</v>
      </c>
    </row>
    <row r="144" spans="1:10" x14ac:dyDescent="0.2">
      <c r="A144" s="21" t="s">
        <v>65</v>
      </c>
      <c r="B144" s="25">
        <v>1.26143790849673</v>
      </c>
      <c r="C144" s="25">
        <v>1.2536496350365001</v>
      </c>
      <c r="D144" s="25">
        <v>1.2156334231805901</v>
      </c>
      <c r="E144" s="25">
        <v>1.2147562582345199</v>
      </c>
      <c r="F144" s="25">
        <v>1.2258064516128999</v>
      </c>
      <c r="G144" s="25">
        <v>1.26446280991736</v>
      </c>
      <c r="H144" s="25">
        <v>1.2815533980582501</v>
      </c>
      <c r="I144" s="25">
        <v>1.27191011235955</v>
      </c>
      <c r="J144" s="25">
        <v>1.23384615384615</v>
      </c>
    </row>
    <row r="145" spans="1:10" x14ac:dyDescent="0.2">
      <c r="A145" s="22" t="s">
        <v>89</v>
      </c>
      <c r="B145" s="17">
        <v>1.453125</v>
      </c>
      <c r="C145" s="17">
        <v>1.5689655172413799</v>
      </c>
      <c r="D145" s="17">
        <v>1.4186046511627901</v>
      </c>
      <c r="E145" s="17">
        <v>1.47619047619048</v>
      </c>
      <c r="F145" s="17">
        <v>1.44285714285714</v>
      </c>
      <c r="G145" s="17">
        <v>1.55</v>
      </c>
      <c r="H145" s="17">
        <v>1.67105263157895</v>
      </c>
      <c r="I145" s="17">
        <v>1.70491803278689</v>
      </c>
      <c r="J145" s="17">
        <v>1.5106382978723401</v>
      </c>
    </row>
    <row r="146" spans="1:10" x14ac:dyDescent="0.2">
      <c r="A146" s="22" t="s">
        <v>54</v>
      </c>
      <c r="B146" s="17">
        <v>1.1272727272727301</v>
      </c>
      <c r="C146" s="17">
        <v>1.0757575757575799</v>
      </c>
      <c r="D146" s="17">
        <v>1.0333333333333301</v>
      </c>
      <c r="E146" s="17">
        <v>1.0609756097561001</v>
      </c>
      <c r="F146" s="17">
        <v>1.05</v>
      </c>
      <c r="G146" s="17">
        <v>1.1346153846153799</v>
      </c>
      <c r="H146" s="17">
        <v>1.1044776119402999</v>
      </c>
      <c r="I146" s="17">
        <v>1.07894736842105</v>
      </c>
      <c r="J146" s="17">
        <v>1.0980392156862699</v>
      </c>
    </row>
    <row r="147" spans="1:10" x14ac:dyDescent="0.2">
      <c r="A147" s="22" t="s">
        <v>90</v>
      </c>
      <c r="B147" s="17">
        <v>1.23529411764706</v>
      </c>
      <c r="C147" s="17">
        <v>1.44</v>
      </c>
      <c r="D147" s="17">
        <v>1.29411764705882</v>
      </c>
      <c r="E147" s="17">
        <v>1.16279069767442</v>
      </c>
      <c r="F147" s="17">
        <v>1.3125</v>
      </c>
      <c r="G147" s="17">
        <v>1.0625</v>
      </c>
      <c r="H147" s="17">
        <v>1.24</v>
      </c>
      <c r="I147" s="17">
        <v>1.26315789473684</v>
      </c>
      <c r="J147" s="17">
        <v>1.30232558139535</v>
      </c>
    </row>
    <row r="148" spans="1:10" x14ac:dyDescent="0.2">
      <c r="A148" s="22" t="s">
        <v>111</v>
      </c>
      <c r="B148" s="17">
        <v>1.24528301886792</v>
      </c>
      <c r="C148" s="17">
        <v>1.21428571428571</v>
      </c>
      <c r="D148" s="17">
        <v>1.20419847328244</v>
      </c>
      <c r="E148" s="17">
        <v>1.1973929236499099</v>
      </c>
      <c r="F148" s="17">
        <v>1.2118811881188101</v>
      </c>
      <c r="G148" s="17">
        <v>1.2549889135254999</v>
      </c>
      <c r="H148" s="17">
        <v>1.2477272727272699</v>
      </c>
      <c r="I148" s="17">
        <v>1.2006269592476499</v>
      </c>
      <c r="J148" s="17">
        <v>1.2137096774193501</v>
      </c>
    </row>
    <row r="149" spans="1:10" x14ac:dyDescent="0.2">
      <c r="A149" s="22" t="s">
        <v>92</v>
      </c>
      <c r="B149" s="17">
        <v>1.4</v>
      </c>
      <c r="C149" s="17">
        <v>1.8571428571428601</v>
      </c>
      <c r="D149" s="17">
        <v>1.5</v>
      </c>
      <c r="E149" s="17">
        <v>1.3846153846153799</v>
      </c>
      <c r="F149" s="17">
        <v>1.4</v>
      </c>
      <c r="G149" s="17">
        <v>1.3</v>
      </c>
      <c r="H149" s="17">
        <v>1.1000000000000001</v>
      </c>
      <c r="I149" s="17">
        <v>1.75</v>
      </c>
      <c r="J149" s="17">
        <v>1.3076923076923099</v>
      </c>
    </row>
    <row r="150" spans="1:10" x14ac:dyDescent="0.2">
      <c r="A150" s="21" t="s">
        <v>66</v>
      </c>
      <c r="B150" s="25">
        <v>1.37518463810931</v>
      </c>
      <c r="C150" s="25">
        <v>1.33374587458746</v>
      </c>
      <c r="D150" s="25">
        <v>1.31828034682081</v>
      </c>
      <c r="E150" s="25">
        <v>1.32830585759383</v>
      </c>
      <c r="F150" s="25">
        <v>1.31457323891167</v>
      </c>
      <c r="G150" s="25">
        <v>1.3104884513441899</v>
      </c>
      <c r="H150" s="25">
        <v>1.3325974981604101</v>
      </c>
      <c r="I150" s="25">
        <v>1.36109899694723</v>
      </c>
      <c r="J150" s="25">
        <v>1.37590187590188</v>
      </c>
    </row>
    <row r="151" spans="1:10" x14ac:dyDescent="0.2">
      <c r="A151" s="22" t="s">
        <v>89</v>
      </c>
      <c r="B151" s="17">
        <v>1.32380952380952</v>
      </c>
      <c r="C151" s="17">
        <v>1.3444444444444399</v>
      </c>
      <c r="D151" s="17">
        <v>1.3107344632768401</v>
      </c>
      <c r="E151" s="17">
        <v>1.3556581986143199</v>
      </c>
      <c r="F151" s="17">
        <v>1.2464589235127499</v>
      </c>
      <c r="G151" s="17">
        <v>1.27863777089783</v>
      </c>
      <c r="H151" s="17">
        <v>1.34438775510204</v>
      </c>
      <c r="I151" s="17">
        <v>1.32903225806452</v>
      </c>
      <c r="J151" s="17">
        <v>1.40949554896142</v>
      </c>
    </row>
    <row r="152" spans="1:10" x14ac:dyDescent="0.2">
      <c r="A152" s="22" t="s">
        <v>54</v>
      </c>
      <c r="B152" s="17">
        <v>1.24066390041494</v>
      </c>
      <c r="C152" s="17">
        <v>1.1839999999999999</v>
      </c>
      <c r="D152" s="17">
        <v>1.16379310344828</v>
      </c>
      <c r="E152" s="17">
        <v>1.1778846153846201</v>
      </c>
      <c r="F152" s="17">
        <v>1.1849710982659001</v>
      </c>
      <c r="G152" s="17">
        <v>1.16417910447761</v>
      </c>
      <c r="H152" s="17">
        <v>1.19463087248322</v>
      </c>
      <c r="I152" s="17">
        <v>1.1388888888888899</v>
      </c>
      <c r="J152" s="17">
        <v>1.1951219512195099</v>
      </c>
    </row>
    <row r="153" spans="1:10" x14ac:dyDescent="0.2">
      <c r="A153" s="22" t="s">
        <v>90</v>
      </c>
      <c r="B153" s="17">
        <v>1.52482269503546</v>
      </c>
      <c r="C153" s="17">
        <v>1.4946808510638301</v>
      </c>
      <c r="D153" s="17">
        <v>1.43069306930693</v>
      </c>
      <c r="E153" s="17">
        <v>1.4415584415584399</v>
      </c>
      <c r="F153" s="17">
        <v>1.4079999999999999</v>
      </c>
      <c r="G153" s="17">
        <v>1.3879999999999999</v>
      </c>
      <c r="H153" s="17">
        <v>1.4186046511627901</v>
      </c>
      <c r="I153" s="17">
        <v>1.4770992366412199</v>
      </c>
      <c r="J153" s="17">
        <v>1.4376731301939101</v>
      </c>
    </row>
    <row r="154" spans="1:10" x14ac:dyDescent="0.2">
      <c r="A154" s="22" t="s">
        <v>111</v>
      </c>
      <c r="B154" s="17">
        <v>1.37320211960636</v>
      </c>
      <c r="C154" s="17">
        <v>1.32124352331606</v>
      </c>
      <c r="D154" s="17">
        <v>1.2996020466174001</v>
      </c>
      <c r="E154" s="17">
        <v>1.32002348796242</v>
      </c>
      <c r="F154" s="17">
        <v>1.3139318885448901</v>
      </c>
      <c r="G154" s="17">
        <v>1.3005018820577201</v>
      </c>
      <c r="H154" s="17">
        <v>1.3264669163545599</v>
      </c>
      <c r="I154" s="17">
        <v>1.3448275862068999</v>
      </c>
      <c r="J154" s="17">
        <v>1.35524728588661</v>
      </c>
    </row>
    <row r="155" spans="1:10" x14ac:dyDescent="0.2">
      <c r="A155" s="22" t="s">
        <v>92</v>
      </c>
      <c r="B155" s="17">
        <v>1.58474576271186</v>
      </c>
      <c r="C155" s="17">
        <v>1.4709302325581399</v>
      </c>
      <c r="D155" s="17">
        <v>1.5384615384615401</v>
      </c>
      <c r="E155" s="17">
        <v>1.35507246376812</v>
      </c>
      <c r="F155" s="17">
        <v>1.3972602739726001</v>
      </c>
      <c r="G155" s="17">
        <v>1.3882352941176499</v>
      </c>
      <c r="H155" s="17">
        <v>1.33211678832117</v>
      </c>
      <c r="I155" s="17">
        <v>1.4332344213649899</v>
      </c>
      <c r="J155" s="17">
        <v>1.45392491467577</v>
      </c>
    </row>
    <row r="156" spans="1:10" x14ac:dyDescent="0.2">
      <c r="A156" s="21" t="s">
        <v>67</v>
      </c>
      <c r="B156" s="25">
        <v>1.1404853128991099</v>
      </c>
      <c r="C156" s="25">
        <v>1.15899122807018</v>
      </c>
      <c r="D156" s="25">
        <v>1.14390467461045</v>
      </c>
      <c r="E156" s="25">
        <v>1.13740458015267</v>
      </c>
      <c r="F156" s="25">
        <v>1.1424124513618701</v>
      </c>
      <c r="G156" s="25">
        <v>1.13851080864692</v>
      </c>
      <c r="H156" s="25">
        <v>1.15642023346304</v>
      </c>
      <c r="I156" s="25">
        <v>1.1467146714671499</v>
      </c>
      <c r="J156" s="25">
        <v>1.14463452566096</v>
      </c>
    </row>
    <row r="157" spans="1:10" x14ac:dyDescent="0.2">
      <c r="A157" s="22" t="s">
        <v>89</v>
      </c>
      <c r="B157" s="17">
        <v>1.1811594202898501</v>
      </c>
      <c r="C157" s="17">
        <v>1.2</v>
      </c>
      <c r="D157" s="17">
        <v>1.1599999999999999</v>
      </c>
      <c r="E157" s="17">
        <v>1.1023622047244099</v>
      </c>
      <c r="F157" s="17">
        <v>1.1828358208955201</v>
      </c>
      <c r="G157" s="17">
        <v>1.1646090534979401</v>
      </c>
      <c r="H157" s="17">
        <v>1.125</v>
      </c>
      <c r="I157" s="17">
        <v>1.12962962962963</v>
      </c>
      <c r="J157" s="17">
        <v>1.17622950819672</v>
      </c>
    </row>
    <row r="158" spans="1:10" x14ac:dyDescent="0.2">
      <c r="A158" s="22" t="s">
        <v>54</v>
      </c>
      <c r="B158" s="17">
        <v>1.0208333333333299</v>
      </c>
      <c r="C158" s="17">
        <v>1.02325581395349</v>
      </c>
      <c r="D158" s="17">
        <v>1.0263157894736801</v>
      </c>
      <c r="E158" s="17">
        <v>1</v>
      </c>
      <c r="F158" s="17">
        <v>1</v>
      </c>
      <c r="G158" s="17">
        <v>1.0263157894736801</v>
      </c>
      <c r="H158" s="17">
        <v>1</v>
      </c>
      <c r="I158" s="17">
        <v>1.1000000000000001</v>
      </c>
      <c r="J158" s="17">
        <v>1.0322580645161299</v>
      </c>
    </row>
    <row r="159" spans="1:10" x14ac:dyDescent="0.2">
      <c r="A159" s="22" t="s">
        <v>90</v>
      </c>
      <c r="B159" s="17">
        <v>1.26356589147287</v>
      </c>
      <c r="C159" s="17">
        <v>1.2337662337662301</v>
      </c>
      <c r="D159" s="17">
        <v>1.21383647798742</v>
      </c>
      <c r="E159" s="17">
        <v>1.2916666666666701</v>
      </c>
      <c r="F159" s="17">
        <v>1.18974358974359</v>
      </c>
      <c r="G159" s="17">
        <v>1.21238938053097</v>
      </c>
      <c r="H159" s="17">
        <v>1.25</v>
      </c>
      <c r="I159" s="17">
        <v>1.175</v>
      </c>
      <c r="J159" s="17">
        <v>1.2222222222222201</v>
      </c>
    </row>
    <row r="160" spans="1:10" x14ac:dyDescent="0.2">
      <c r="A160" s="22" t="s">
        <v>111</v>
      </c>
      <c r="B160" s="17">
        <v>1.08549222797927</v>
      </c>
      <c r="C160" s="17">
        <v>1.0887850467289699</v>
      </c>
      <c r="D160" s="17">
        <v>1.10642201834862</v>
      </c>
      <c r="E160" s="17">
        <v>1.0988835725677799</v>
      </c>
      <c r="F160" s="17">
        <v>1.0891938250428801</v>
      </c>
      <c r="G160" s="17">
        <v>1.0849802371541499</v>
      </c>
      <c r="H160" s="17">
        <v>1.1272727272727301</v>
      </c>
      <c r="I160" s="17">
        <v>1.1138952164009099</v>
      </c>
      <c r="J160" s="17">
        <v>1.09074733096085</v>
      </c>
    </row>
    <row r="161" spans="1:10" x14ac:dyDescent="0.2">
      <c r="A161" s="23" t="s">
        <v>92</v>
      </c>
      <c r="B161" s="19">
        <v>1.2073170731707299</v>
      </c>
      <c r="C161" s="19">
        <v>1.2887323943661999</v>
      </c>
      <c r="D161" s="19">
        <v>1.21476510067114</v>
      </c>
      <c r="E161" s="19">
        <v>1.1956521739130399</v>
      </c>
      <c r="F161" s="19">
        <v>1.22167487684729</v>
      </c>
      <c r="G161" s="19">
        <v>1.17372881355932</v>
      </c>
      <c r="H161" s="19">
        <v>1.1886792452830199</v>
      </c>
      <c r="I161" s="19">
        <v>1.2079646017699099</v>
      </c>
      <c r="J161" s="19">
        <v>1.1755319148936201</v>
      </c>
    </row>
    <row r="163" spans="1:10" x14ac:dyDescent="0.2">
      <c r="A163" s="13" t="s">
        <v>22</v>
      </c>
    </row>
    <row r="164" spans="1:10" x14ac:dyDescent="0.2">
      <c r="A164" s="13" t="s">
        <v>112</v>
      </c>
    </row>
    <row r="165" spans="1:10" x14ac:dyDescent="0.2">
      <c r="A165" s="13" t="s">
        <v>75</v>
      </c>
    </row>
    <row r="166" spans="1:10" x14ac:dyDescent="0.2">
      <c r="A166" s="13" t="s">
        <v>76</v>
      </c>
    </row>
    <row r="167" spans="1:10" x14ac:dyDescent="0.2">
      <c r="A167" s="13" t="s">
        <v>26</v>
      </c>
    </row>
    <row r="168" spans="1:10" x14ac:dyDescent="0.2">
      <c r="A168" s="13"/>
    </row>
    <row r="169" spans="1:10" x14ac:dyDescent="0.2">
      <c r="A169" s="13" t="s">
        <v>143</v>
      </c>
    </row>
    <row r="170" spans="1:10" x14ac:dyDescent="0.2">
      <c r="A170" s="13" t="s">
        <v>278</v>
      </c>
    </row>
  </sheetData>
  <mergeCells count="1">
    <mergeCell ref="B6:J6"/>
  </mergeCells>
  <pageMargins left="0.7" right="0.7" top="0.75" bottom="0.75" header="0.3" footer="0.3"/>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J170"/>
  <sheetViews>
    <sheetView showGridLines="0" workbookViewId="0">
      <pane xSplit="1" ySplit="6" topLeftCell="B154"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HYPERLINK("#'Contents'!A33", "Link to contents")</f>
        <v>Link to contents</v>
      </c>
    </row>
    <row r="3" spans="1:10" ht="15" x14ac:dyDescent="0.25">
      <c r="A3" s="2" t="s">
        <v>118</v>
      </c>
    </row>
    <row r="5" spans="1:10" x14ac:dyDescent="0.2">
      <c r="B5" s="5" t="s">
        <v>4</v>
      </c>
      <c r="C5" s="5" t="s">
        <v>5</v>
      </c>
      <c r="D5" s="5" t="s">
        <v>6</v>
      </c>
      <c r="E5" s="5" t="s">
        <v>7</v>
      </c>
      <c r="F5" s="5" t="s">
        <v>8</v>
      </c>
      <c r="G5" s="5" t="s">
        <v>9</v>
      </c>
      <c r="H5" s="5" t="s">
        <v>10</v>
      </c>
      <c r="I5" s="5" t="s">
        <v>11</v>
      </c>
      <c r="J5" s="5" t="s">
        <v>12</v>
      </c>
    </row>
    <row r="6" spans="1:10" x14ac:dyDescent="0.2">
      <c r="A6" s="6"/>
      <c r="B6" s="91" t="s">
        <v>43</v>
      </c>
      <c r="C6" s="92"/>
      <c r="D6" s="92"/>
      <c r="E6" s="92"/>
      <c r="F6" s="92"/>
      <c r="G6" s="92"/>
      <c r="H6" s="92"/>
      <c r="I6" s="92"/>
      <c r="J6" s="92"/>
    </row>
    <row r="7" spans="1:10" x14ac:dyDescent="0.2">
      <c r="A7" s="9" t="s">
        <v>14</v>
      </c>
    </row>
    <row r="8" spans="1:10" x14ac:dyDescent="0.2">
      <c r="A8" s="21" t="s">
        <v>63</v>
      </c>
      <c r="B8" s="25">
        <v>6.7082238751049799</v>
      </c>
      <c r="C8" s="25">
        <v>6.22072145048568</v>
      </c>
      <c r="D8" s="25">
        <v>6.2136481108678296</v>
      </c>
      <c r="E8" s="25">
        <v>4.06337041554875</v>
      </c>
      <c r="F8" s="25">
        <v>3.88728502741241</v>
      </c>
      <c r="G8" s="25">
        <v>3.9116205256353398</v>
      </c>
      <c r="H8" s="25">
        <v>3.9295656476576299</v>
      </c>
      <c r="I8" s="25">
        <v>3.3523774010546101</v>
      </c>
      <c r="J8" s="25">
        <v>3.1045260950187101</v>
      </c>
    </row>
    <row r="9" spans="1:10" x14ac:dyDescent="0.2">
      <c r="A9" s="22" t="s">
        <v>89</v>
      </c>
      <c r="B9" s="17">
        <v>6.31510190662339</v>
      </c>
      <c r="C9" s="17">
        <v>2.6282197621328098</v>
      </c>
      <c r="D9" s="17">
        <v>3.9245933006309</v>
      </c>
      <c r="E9" s="17">
        <v>3.5596182028174201</v>
      </c>
      <c r="F9" s="17">
        <v>5.0645315551747201</v>
      </c>
      <c r="G9" s="17">
        <v>2.9893992601370498</v>
      </c>
      <c r="H9" s="17">
        <v>3.6949159457494898</v>
      </c>
      <c r="I9" s="17">
        <v>2.8820988023476102</v>
      </c>
      <c r="J9" s="17">
        <v>2.9082569955186401</v>
      </c>
    </row>
    <row r="10" spans="1:10" x14ac:dyDescent="0.2">
      <c r="A10" s="22" t="s">
        <v>54</v>
      </c>
      <c r="B10" s="17">
        <v>1.23795786783706</v>
      </c>
      <c r="C10" s="17">
        <v>1.6128296600060199</v>
      </c>
      <c r="D10" s="17">
        <v>2.54732975660571</v>
      </c>
      <c r="E10" s="17">
        <v>2.1104753682981601</v>
      </c>
      <c r="F10" s="17">
        <v>2.6536456729610398</v>
      </c>
      <c r="G10" s="17">
        <v>2.80526508464387</v>
      </c>
      <c r="H10" s="17">
        <v>2.4980664791902099</v>
      </c>
      <c r="I10" s="17">
        <v>2.6350944847809399</v>
      </c>
      <c r="J10" s="17">
        <v>1.43731451529337</v>
      </c>
    </row>
    <row r="11" spans="1:10" x14ac:dyDescent="0.2">
      <c r="A11" s="22" t="s">
        <v>90</v>
      </c>
      <c r="B11" s="17">
        <v>3.1640339933558099</v>
      </c>
      <c r="C11" s="17">
        <v>6.8734718581380196</v>
      </c>
      <c r="D11" s="17">
        <v>3.8702060182445002</v>
      </c>
      <c r="E11" s="17">
        <v>5.1398780894291196</v>
      </c>
      <c r="F11" s="17">
        <v>5.6638807768654003</v>
      </c>
      <c r="G11" s="17">
        <v>3.8113550164358601</v>
      </c>
      <c r="H11" s="17">
        <v>5.9719591320455496</v>
      </c>
      <c r="I11" s="17">
        <v>5.3658134539870597</v>
      </c>
      <c r="J11" s="17">
        <v>3.92219935734304</v>
      </c>
    </row>
    <row r="12" spans="1:10" x14ac:dyDescent="0.2">
      <c r="A12" s="22" t="s">
        <v>111</v>
      </c>
      <c r="B12" s="17">
        <v>7.3969238799338397</v>
      </c>
      <c r="C12" s="17">
        <v>6.8788492961582799</v>
      </c>
      <c r="D12" s="17">
        <v>6.7430565357887797</v>
      </c>
      <c r="E12" s="17">
        <v>4.2303257226217399</v>
      </c>
      <c r="F12" s="17">
        <v>3.40473141355467</v>
      </c>
      <c r="G12" s="17">
        <v>3.9437654782737601</v>
      </c>
      <c r="H12" s="17">
        <v>3.58294798071024</v>
      </c>
      <c r="I12" s="17">
        <v>2.97747182965729</v>
      </c>
      <c r="J12" s="17">
        <v>2.9613575378571801</v>
      </c>
    </row>
    <row r="13" spans="1:10" x14ac:dyDescent="0.2">
      <c r="A13" s="22" t="s">
        <v>92</v>
      </c>
      <c r="B13" s="17">
        <v>1.57359158493889</v>
      </c>
      <c r="C13" s="17">
        <v>5.0606215141907303</v>
      </c>
      <c r="D13" s="17">
        <v>8.6159906057079194</v>
      </c>
      <c r="E13" s="17">
        <v>3.0255615988615601</v>
      </c>
      <c r="F13" s="17">
        <v>3.3301266627177402</v>
      </c>
      <c r="G13" s="17">
        <v>4.5435530858431301</v>
      </c>
      <c r="H13" s="17">
        <v>5.0956224315943901</v>
      </c>
      <c r="I13" s="17">
        <v>3.3911649915626301</v>
      </c>
      <c r="J13" s="17">
        <v>3.0818863891154402</v>
      </c>
    </row>
    <row r="14" spans="1:10" x14ac:dyDescent="0.2">
      <c r="A14" s="21" t="s">
        <v>64</v>
      </c>
      <c r="B14" s="25">
        <v>1.36691074904851</v>
      </c>
      <c r="C14" s="25">
        <v>1.2950433605480101</v>
      </c>
      <c r="D14" s="25">
        <v>1.1901575928361099</v>
      </c>
      <c r="E14" s="25">
        <v>1.07528308620419</v>
      </c>
      <c r="F14" s="25">
        <v>1.1640484056420799</v>
      </c>
      <c r="G14" s="25">
        <v>1.23169530308078</v>
      </c>
      <c r="H14" s="25">
        <v>1.23401129767271</v>
      </c>
      <c r="I14" s="25">
        <v>1.33492115001273</v>
      </c>
      <c r="J14" s="25">
        <v>1.1588216350307501</v>
      </c>
    </row>
    <row r="15" spans="1:10" x14ac:dyDescent="0.2">
      <c r="A15" s="22" t="s">
        <v>89</v>
      </c>
      <c r="B15" s="17">
        <v>0.86673613464167798</v>
      </c>
      <c r="C15" s="17">
        <v>0.71180521680208697</v>
      </c>
      <c r="D15" s="17">
        <v>1.1318831301375001</v>
      </c>
      <c r="E15" s="17">
        <v>0.90766774046813703</v>
      </c>
      <c r="F15" s="17">
        <v>1.5823096105704799</v>
      </c>
      <c r="G15" s="17">
        <v>1.52621884788231</v>
      </c>
      <c r="H15" s="17">
        <v>1.5270116914687799</v>
      </c>
      <c r="I15" s="17">
        <v>0.99800332579499595</v>
      </c>
      <c r="J15" s="17">
        <v>1.4236938795799201</v>
      </c>
    </row>
    <row r="16" spans="1:10" x14ac:dyDescent="0.2">
      <c r="A16" s="22" t="s">
        <v>54</v>
      </c>
      <c r="B16" s="17">
        <v>0</v>
      </c>
      <c r="C16" s="17">
        <v>0.37553380809940501</v>
      </c>
      <c r="D16" s="17">
        <v>0.86971849262290402</v>
      </c>
      <c r="E16" s="17">
        <v>0.25819888974716099</v>
      </c>
      <c r="F16" s="17">
        <v>0.63042517195611503</v>
      </c>
      <c r="G16" s="17">
        <v>0.966091783079296</v>
      </c>
      <c r="H16" s="17">
        <v>1.1352924243950899</v>
      </c>
      <c r="I16" s="17">
        <v>0.46291004988627599</v>
      </c>
      <c r="J16" s="17">
        <v>1.05934990547138</v>
      </c>
    </row>
    <row r="17" spans="1:10" x14ac:dyDescent="0.2">
      <c r="A17" s="22" t="s">
        <v>90</v>
      </c>
      <c r="B17" s="17">
        <v>1.0690449676497</v>
      </c>
      <c r="C17" s="17">
        <v>1.8348478592697199</v>
      </c>
      <c r="D17" s="17">
        <v>0.79981615534630301</v>
      </c>
      <c r="E17" s="17">
        <v>1.38894444333338</v>
      </c>
      <c r="F17" s="17">
        <v>0.94280904158206302</v>
      </c>
      <c r="G17" s="17">
        <v>1.23654043931629</v>
      </c>
      <c r="H17" s="17">
        <v>1.4039282363260699</v>
      </c>
      <c r="I17" s="17">
        <v>1.9406580961503399</v>
      </c>
      <c r="J17" s="17">
        <v>1.2142447215872301</v>
      </c>
    </row>
    <row r="18" spans="1:10" x14ac:dyDescent="0.2">
      <c r="A18" s="22" t="s">
        <v>111</v>
      </c>
      <c r="B18" s="17">
        <v>1.52958250562349</v>
      </c>
      <c r="C18" s="17">
        <v>1.25074821571808</v>
      </c>
      <c r="D18" s="17">
        <v>1.23004786552365</v>
      </c>
      <c r="E18" s="17">
        <v>1.0129541617521201</v>
      </c>
      <c r="F18" s="17">
        <v>0.98598500371285003</v>
      </c>
      <c r="G18" s="17">
        <v>1.0771146082924401</v>
      </c>
      <c r="H18" s="17">
        <v>1.0781164678236299</v>
      </c>
      <c r="I18" s="17">
        <v>1.2548829744837999</v>
      </c>
      <c r="J18" s="17">
        <v>1.01464346918349</v>
      </c>
    </row>
    <row r="19" spans="1:10" x14ac:dyDescent="0.2">
      <c r="A19" s="22" t="s">
        <v>92</v>
      </c>
      <c r="B19" s="17">
        <v>1.03279555898864</v>
      </c>
      <c r="C19" s="17">
        <v>2.1908902300206599</v>
      </c>
      <c r="D19" s="17">
        <v>1.3870146083619801</v>
      </c>
      <c r="E19" s="17">
        <v>1.42724806429613</v>
      </c>
      <c r="F19" s="17">
        <v>1.3684762594679101</v>
      </c>
      <c r="G19" s="17">
        <v>1.5307950004273401</v>
      </c>
      <c r="H19" s="17">
        <v>1.28972814686292</v>
      </c>
      <c r="I19" s="17">
        <v>1.61687529336239</v>
      </c>
      <c r="J19" s="17">
        <v>1.42656500703552</v>
      </c>
    </row>
    <row r="20" spans="1:10" x14ac:dyDescent="0.2">
      <c r="A20" s="21" t="s">
        <v>65</v>
      </c>
      <c r="B20" s="25">
        <v>0.49236596391733101</v>
      </c>
      <c r="C20" s="25">
        <v>0.242535625036333</v>
      </c>
      <c r="D20" s="25">
        <v>0.39477101697586098</v>
      </c>
      <c r="E20" s="25">
        <v>0.49867549436206399</v>
      </c>
      <c r="F20" s="25">
        <v>0.54080783858924397</v>
      </c>
      <c r="G20" s="25">
        <v>0.48507125007266599</v>
      </c>
      <c r="H20" s="25">
        <v>0.43723731609760302</v>
      </c>
      <c r="I20" s="25">
        <v>0.65064070986477096</v>
      </c>
      <c r="J20" s="25">
        <v>0.63556344034211698</v>
      </c>
    </row>
    <row r="21" spans="1:10" x14ac:dyDescent="0.2">
      <c r="A21" s="22" t="s">
        <v>89</v>
      </c>
      <c r="B21" s="17" t="s">
        <v>74</v>
      </c>
      <c r="C21" s="17">
        <v>0.5</v>
      </c>
      <c r="D21" s="17">
        <v>0.54772255750516596</v>
      </c>
      <c r="E21" s="17">
        <v>0.5</v>
      </c>
      <c r="F21" s="17" t="s">
        <v>74</v>
      </c>
      <c r="G21" s="17" t="s">
        <v>74</v>
      </c>
      <c r="H21" s="17" t="s">
        <v>74</v>
      </c>
      <c r="I21" s="17" t="s">
        <v>74</v>
      </c>
      <c r="J21" s="17" t="s">
        <v>74</v>
      </c>
    </row>
    <row r="22" spans="1:10" x14ac:dyDescent="0.2">
      <c r="A22" s="22" t="s">
        <v>54</v>
      </c>
      <c r="B22" s="17" t="s">
        <v>74</v>
      </c>
      <c r="C22" s="17" t="s">
        <v>74</v>
      </c>
      <c r="D22" s="17" t="s">
        <v>74</v>
      </c>
      <c r="E22" s="17" t="s">
        <v>74</v>
      </c>
      <c r="F22" s="17" t="s">
        <v>74</v>
      </c>
      <c r="G22" s="17" t="s">
        <v>74</v>
      </c>
      <c r="H22" s="17" t="s">
        <v>74</v>
      </c>
      <c r="I22" s="17" t="s">
        <v>74</v>
      </c>
      <c r="J22" s="17" t="s">
        <v>74</v>
      </c>
    </row>
    <row r="23" spans="1:10" x14ac:dyDescent="0.2">
      <c r="A23" s="22" t="s">
        <v>90</v>
      </c>
      <c r="B23" s="17" t="s">
        <v>74</v>
      </c>
      <c r="C23" s="17" t="s">
        <v>74</v>
      </c>
      <c r="D23" s="17" t="s">
        <v>74</v>
      </c>
      <c r="E23" s="17" t="s">
        <v>74</v>
      </c>
      <c r="F23" s="17" t="s">
        <v>74</v>
      </c>
      <c r="G23" s="17" t="s">
        <v>74</v>
      </c>
      <c r="H23" s="17" t="s">
        <v>74</v>
      </c>
      <c r="I23" s="17" t="s">
        <v>74</v>
      </c>
      <c r="J23" s="17" t="s">
        <v>74</v>
      </c>
    </row>
    <row r="24" spans="1:10" x14ac:dyDescent="0.2">
      <c r="A24" s="22" t="s">
        <v>111</v>
      </c>
      <c r="B24" s="17">
        <v>0.483045891539648</v>
      </c>
      <c r="C24" s="17">
        <v>0</v>
      </c>
      <c r="D24" s="17">
        <v>0.28867513459481298</v>
      </c>
      <c r="E24" s="17">
        <v>0.56195148694901598</v>
      </c>
      <c r="F24" s="17">
        <v>0.45234432086120502</v>
      </c>
      <c r="G24" s="17">
        <v>0.48795003647426699</v>
      </c>
      <c r="H24" s="17">
        <v>0.37553380809940501</v>
      </c>
      <c r="I24" s="17">
        <v>0.58108720314797602</v>
      </c>
      <c r="J24" s="17">
        <v>0.67126215845636195</v>
      </c>
    </row>
    <row r="25" spans="1:10" x14ac:dyDescent="0.2">
      <c r="A25" s="22" t="s">
        <v>92</v>
      </c>
      <c r="B25" s="17" t="s">
        <v>74</v>
      </c>
      <c r="C25" s="17" t="s">
        <v>74</v>
      </c>
      <c r="D25" s="17" t="s">
        <v>74</v>
      </c>
      <c r="E25" s="17" t="s">
        <v>74</v>
      </c>
      <c r="F25" s="17" t="s">
        <v>74</v>
      </c>
      <c r="G25" s="17" t="s">
        <v>74</v>
      </c>
      <c r="H25" s="17" t="s">
        <v>74</v>
      </c>
      <c r="I25" s="17" t="s">
        <v>74</v>
      </c>
      <c r="J25" s="17" t="s">
        <v>74</v>
      </c>
    </row>
    <row r="26" spans="1:10" x14ac:dyDescent="0.2">
      <c r="A26" s="21" t="s">
        <v>66</v>
      </c>
      <c r="B26" s="25">
        <v>0.67873737963369696</v>
      </c>
      <c r="C26" s="25">
        <v>0.625027471923707</v>
      </c>
      <c r="D26" s="25">
        <v>0.68869545170910096</v>
      </c>
      <c r="E26" s="25">
        <v>0.70066437194722697</v>
      </c>
      <c r="F26" s="25">
        <v>0.69928406361729201</v>
      </c>
      <c r="G26" s="25">
        <v>0.686161352264826</v>
      </c>
      <c r="H26" s="25">
        <v>0.69248260898212499</v>
      </c>
      <c r="I26" s="25">
        <v>0.85166714579330804</v>
      </c>
      <c r="J26" s="25">
        <v>0.70199375128114905</v>
      </c>
    </row>
    <row r="27" spans="1:10" x14ac:dyDescent="0.2">
      <c r="A27" s="22" t="s">
        <v>89</v>
      </c>
      <c r="B27" s="17">
        <v>0.48795003647426699</v>
      </c>
      <c r="C27" s="17">
        <v>0</v>
      </c>
      <c r="D27" s="17">
        <v>0.60207972893961503</v>
      </c>
      <c r="E27" s="17">
        <v>0.89315216940944497</v>
      </c>
      <c r="F27" s="17">
        <v>0.85163062725264005</v>
      </c>
      <c r="G27" s="17">
        <v>0.59408852578600502</v>
      </c>
      <c r="H27" s="17">
        <v>0.76138698762688095</v>
      </c>
      <c r="I27" s="17">
        <v>0.58786753209725495</v>
      </c>
      <c r="J27" s="17">
        <v>0.57451314996014202</v>
      </c>
    </row>
    <row r="28" spans="1:10" x14ac:dyDescent="0.2">
      <c r="A28" s="22" t="s">
        <v>54</v>
      </c>
      <c r="B28" s="17">
        <v>0.37796447300922698</v>
      </c>
      <c r="C28" s="17">
        <v>0</v>
      </c>
      <c r="D28" s="17">
        <v>0.46291004988627599</v>
      </c>
      <c r="E28" s="17">
        <v>0</v>
      </c>
      <c r="F28" s="17">
        <v>0.5</v>
      </c>
      <c r="G28" s="17">
        <v>0.44721359549995798</v>
      </c>
      <c r="H28" s="17">
        <v>0</v>
      </c>
      <c r="I28" s="17">
        <v>1.16904519445001</v>
      </c>
      <c r="J28" s="17">
        <v>0.63245553203367599</v>
      </c>
    </row>
    <row r="29" spans="1:10" x14ac:dyDescent="0.2">
      <c r="A29" s="22" t="s">
        <v>90</v>
      </c>
      <c r="B29" s="17" t="s">
        <v>74</v>
      </c>
      <c r="C29" s="17">
        <v>1.0749676997731401</v>
      </c>
      <c r="D29" s="17">
        <v>0.72648315725677903</v>
      </c>
      <c r="E29" s="17">
        <v>1.0137937550497</v>
      </c>
      <c r="F29" s="17">
        <v>0.37553380809940501</v>
      </c>
      <c r="G29" s="17">
        <v>1.03279555898864</v>
      </c>
      <c r="H29" s="17">
        <v>0.87705801930702898</v>
      </c>
      <c r="I29" s="17">
        <v>0.70710678118654802</v>
      </c>
      <c r="J29" s="17">
        <v>1.30147844924384</v>
      </c>
    </row>
    <row r="30" spans="1:10" x14ac:dyDescent="0.2">
      <c r="A30" s="22" t="s">
        <v>111</v>
      </c>
      <c r="B30" s="17">
        <v>0.74356211266081595</v>
      </c>
      <c r="C30" s="17">
        <v>0.60616328665944197</v>
      </c>
      <c r="D30" s="17">
        <v>0.62926039523936095</v>
      </c>
      <c r="E30" s="17">
        <v>0.62773529498773595</v>
      </c>
      <c r="F30" s="17">
        <v>0.70784674948045601</v>
      </c>
      <c r="G30" s="17">
        <v>0.68749324279260404</v>
      </c>
      <c r="H30" s="17">
        <v>0.68239809965795695</v>
      </c>
      <c r="I30" s="17">
        <v>0.94280904158206302</v>
      </c>
      <c r="J30" s="17">
        <v>0.54918101769038796</v>
      </c>
    </row>
    <row r="31" spans="1:10" x14ac:dyDescent="0.2">
      <c r="A31" s="22" t="s">
        <v>92</v>
      </c>
      <c r="B31" s="17" t="s">
        <v>74</v>
      </c>
      <c r="C31" s="17">
        <v>0.40824829046386302</v>
      </c>
      <c r="D31" s="17">
        <v>1.60208197875972</v>
      </c>
      <c r="E31" s="17">
        <v>0.67419986246324204</v>
      </c>
      <c r="F31" s="17">
        <v>0.95742710775633799</v>
      </c>
      <c r="G31" s="17">
        <v>0.45241392835886401</v>
      </c>
      <c r="H31" s="17">
        <v>0.46291004988627599</v>
      </c>
      <c r="I31" s="17">
        <v>0</v>
      </c>
      <c r="J31" s="17">
        <v>0.46709936649691403</v>
      </c>
    </row>
    <row r="32" spans="1:10" x14ac:dyDescent="0.2">
      <c r="A32" s="21" t="s">
        <v>67</v>
      </c>
      <c r="B32" s="25">
        <v>0.35186577527449803</v>
      </c>
      <c r="C32" s="25">
        <v>0</v>
      </c>
      <c r="D32" s="25">
        <v>0.23570226039551601</v>
      </c>
      <c r="E32" s="25">
        <v>0.34256998745010397</v>
      </c>
      <c r="F32" s="25">
        <v>0.182574185835055</v>
      </c>
      <c r="G32" s="25">
        <v>0.28030595529069402</v>
      </c>
      <c r="H32" s="25">
        <v>0.31782086308186402</v>
      </c>
      <c r="I32" s="25">
        <v>0.30053715351876398</v>
      </c>
      <c r="J32" s="25">
        <v>0.40824829046386302</v>
      </c>
    </row>
    <row r="33" spans="1:10" x14ac:dyDescent="0.2">
      <c r="A33" s="22" t="s">
        <v>89</v>
      </c>
      <c r="B33" s="17">
        <v>0</v>
      </c>
      <c r="C33" s="17" t="s">
        <v>74</v>
      </c>
      <c r="D33" s="17">
        <v>0</v>
      </c>
      <c r="E33" s="17">
        <v>0</v>
      </c>
      <c r="F33" s="17">
        <v>0</v>
      </c>
      <c r="G33" s="17">
        <v>0.37796447300922698</v>
      </c>
      <c r="H33" s="17">
        <v>0.30151134457776402</v>
      </c>
      <c r="I33" s="17">
        <v>0.316227766016838</v>
      </c>
      <c r="J33" s="17">
        <v>0.42163702135578401</v>
      </c>
    </row>
    <row r="34" spans="1:10" x14ac:dyDescent="0.2">
      <c r="A34" s="22" t="s">
        <v>54</v>
      </c>
      <c r="B34" s="17" t="s">
        <v>74</v>
      </c>
      <c r="C34" s="17" t="s">
        <v>74</v>
      </c>
      <c r="D34" s="17" t="s">
        <v>74</v>
      </c>
      <c r="E34" s="17" t="s">
        <v>74</v>
      </c>
      <c r="F34" s="17" t="s">
        <v>74</v>
      </c>
      <c r="G34" s="17" t="s">
        <v>74</v>
      </c>
      <c r="H34" s="17" t="s">
        <v>74</v>
      </c>
      <c r="I34" s="17" t="s">
        <v>74</v>
      </c>
      <c r="J34" s="17" t="s">
        <v>74</v>
      </c>
    </row>
    <row r="35" spans="1:10" x14ac:dyDescent="0.2">
      <c r="A35" s="22" t="s">
        <v>90</v>
      </c>
      <c r="B35" s="17" t="s">
        <v>74</v>
      </c>
      <c r="C35" s="17" t="s">
        <v>74</v>
      </c>
      <c r="D35" s="17" t="s">
        <v>74</v>
      </c>
      <c r="E35" s="17" t="s">
        <v>74</v>
      </c>
      <c r="F35" s="17" t="s">
        <v>74</v>
      </c>
      <c r="G35" s="17">
        <v>0.44721359549995798</v>
      </c>
      <c r="H35" s="17">
        <v>0.37796447300922698</v>
      </c>
      <c r="I35" s="17">
        <v>0</v>
      </c>
      <c r="J35" s="17">
        <v>0.74402380914284505</v>
      </c>
    </row>
    <row r="36" spans="1:10" x14ac:dyDescent="0.2">
      <c r="A36" s="22" t="s">
        <v>111</v>
      </c>
      <c r="B36" s="17">
        <v>0.44721359549995798</v>
      </c>
      <c r="C36" s="17">
        <v>0</v>
      </c>
      <c r="D36" s="17">
        <v>0.33333333333333298</v>
      </c>
      <c r="E36" s="17">
        <v>0.43723731609760302</v>
      </c>
      <c r="F36" s="17">
        <v>0.22360679774997899</v>
      </c>
      <c r="G36" s="17">
        <v>0</v>
      </c>
      <c r="H36" s="17">
        <v>0.28810406552002998</v>
      </c>
      <c r="I36" s="17">
        <v>0.37796447300922698</v>
      </c>
      <c r="J36" s="17">
        <v>0.2</v>
      </c>
    </row>
    <row r="37" spans="1:10" x14ac:dyDescent="0.2">
      <c r="A37" s="23" t="s">
        <v>92</v>
      </c>
      <c r="B37" s="19" t="s">
        <v>74</v>
      </c>
      <c r="C37" s="19" t="s">
        <v>74</v>
      </c>
      <c r="D37" s="19" t="s">
        <v>74</v>
      </c>
      <c r="E37" s="19">
        <v>0.33333333333333298</v>
      </c>
      <c r="F37" s="19" t="s">
        <v>74</v>
      </c>
      <c r="G37" s="19">
        <v>0.44721359549995798</v>
      </c>
      <c r="H37" s="19" t="s">
        <v>74</v>
      </c>
      <c r="I37" s="19">
        <v>0.44721359549995798</v>
      </c>
      <c r="J37" s="19">
        <v>0.5</v>
      </c>
    </row>
    <row r="38" spans="1:10" x14ac:dyDescent="0.2">
      <c r="A38" s="9" t="s">
        <v>18</v>
      </c>
    </row>
    <row r="39" spans="1:10" x14ac:dyDescent="0.2">
      <c r="A39" s="21" t="s">
        <v>63</v>
      </c>
      <c r="B39" s="25">
        <v>2.7042361007264999</v>
      </c>
      <c r="C39" s="25">
        <v>2.7352996590438901</v>
      </c>
      <c r="D39" s="25">
        <v>2.7353140696654501</v>
      </c>
      <c r="E39" s="25">
        <v>2.88720844207992</v>
      </c>
      <c r="F39" s="25">
        <v>3.0688879194616199</v>
      </c>
      <c r="G39" s="25">
        <v>3.1486263315694201</v>
      </c>
      <c r="H39" s="25">
        <v>3.1473650709855701</v>
      </c>
      <c r="I39" s="25">
        <v>3.0306733318229502</v>
      </c>
      <c r="J39" s="25">
        <v>2.8314814885731301</v>
      </c>
    </row>
    <row r="40" spans="1:10" x14ac:dyDescent="0.2">
      <c r="A40" s="22" t="s">
        <v>89</v>
      </c>
      <c r="B40" s="17">
        <v>2.78471872638749</v>
      </c>
      <c r="C40" s="17">
        <v>2.9199734989899699</v>
      </c>
      <c r="D40" s="17">
        <v>3.3555321566103999</v>
      </c>
      <c r="E40" s="17">
        <v>3.0257022426412101</v>
      </c>
      <c r="F40" s="17">
        <v>3.0367231248196802</v>
      </c>
      <c r="G40" s="17">
        <v>3.39764704158888</v>
      </c>
      <c r="H40" s="17">
        <v>3.2557703519160501</v>
      </c>
      <c r="I40" s="17">
        <v>3.12820655781164</v>
      </c>
      <c r="J40" s="17">
        <v>3.1017920931263601</v>
      </c>
    </row>
    <row r="41" spans="1:10" x14ac:dyDescent="0.2">
      <c r="A41" s="22" t="s">
        <v>54</v>
      </c>
      <c r="B41" s="17">
        <v>1.6761855703806201</v>
      </c>
      <c r="C41" s="17">
        <v>1.69576468019182</v>
      </c>
      <c r="D41" s="17">
        <v>1.5056130721604499</v>
      </c>
      <c r="E41" s="17">
        <v>1.6057645985864399</v>
      </c>
      <c r="F41" s="17">
        <v>1.4917002520362601</v>
      </c>
      <c r="G41" s="17">
        <v>1.5732036195036601</v>
      </c>
      <c r="H41" s="17">
        <v>2.2662842060104298</v>
      </c>
      <c r="I41" s="17">
        <v>1.79295225460205</v>
      </c>
      <c r="J41" s="17">
        <v>1.28688207380242</v>
      </c>
    </row>
    <row r="42" spans="1:10" x14ac:dyDescent="0.2">
      <c r="A42" s="22" t="s">
        <v>90</v>
      </c>
      <c r="B42" s="17">
        <v>3.0669288844964799</v>
      </c>
      <c r="C42" s="17">
        <v>3.0066509538519099</v>
      </c>
      <c r="D42" s="17">
        <v>2.7896504225376599</v>
      </c>
      <c r="E42" s="17">
        <v>3.4191266627135102</v>
      </c>
      <c r="F42" s="17">
        <v>3.64379474804656</v>
      </c>
      <c r="G42" s="17">
        <v>3.48792543639258</v>
      </c>
      <c r="H42" s="17">
        <v>3.7232278607159199</v>
      </c>
      <c r="I42" s="17">
        <v>3.4546257797024502</v>
      </c>
      <c r="J42" s="17">
        <v>3.00226189880813</v>
      </c>
    </row>
    <row r="43" spans="1:10" x14ac:dyDescent="0.2">
      <c r="A43" s="22" t="s">
        <v>111</v>
      </c>
      <c r="B43" s="17">
        <v>2.4009529861030101</v>
      </c>
      <c r="C43" s="17">
        <v>2.5945022721082398</v>
      </c>
      <c r="D43" s="17">
        <v>2.4687330943080901</v>
      </c>
      <c r="E43" s="17">
        <v>2.73919524506181</v>
      </c>
      <c r="F43" s="17">
        <v>2.9045903873765901</v>
      </c>
      <c r="G43" s="17">
        <v>2.8103347284156501</v>
      </c>
      <c r="H43" s="17">
        <v>2.7703218451215998</v>
      </c>
      <c r="I43" s="17">
        <v>2.7683555370893802</v>
      </c>
      <c r="J43" s="17">
        <v>2.6011556894188499</v>
      </c>
    </row>
    <row r="44" spans="1:10" x14ac:dyDescent="0.2">
      <c r="A44" s="22" t="s">
        <v>92</v>
      </c>
      <c r="B44" s="17">
        <v>4.5816089578120298</v>
      </c>
      <c r="C44" s="17">
        <v>4.1210288891878202</v>
      </c>
      <c r="D44" s="17">
        <v>3.8009541465705001</v>
      </c>
      <c r="E44" s="17">
        <v>3.32419912912493</v>
      </c>
      <c r="F44" s="17">
        <v>3.5963648200573699</v>
      </c>
      <c r="G44" s="17">
        <v>3.7334668606886998</v>
      </c>
      <c r="H44" s="17">
        <v>3.6775858211663599</v>
      </c>
      <c r="I44" s="17">
        <v>3.6757758349559699</v>
      </c>
      <c r="J44" s="17">
        <v>3.25741503161204</v>
      </c>
    </row>
    <row r="45" spans="1:10" x14ac:dyDescent="0.2">
      <c r="A45" s="21" t="s">
        <v>64</v>
      </c>
      <c r="B45" s="25">
        <v>0.99793368354309198</v>
      </c>
      <c r="C45" s="25">
        <v>1.1039381404779101</v>
      </c>
      <c r="D45" s="25">
        <v>1.1505294526432699</v>
      </c>
      <c r="E45" s="25">
        <v>1.21730396204622</v>
      </c>
      <c r="F45" s="25">
        <v>1.3204245425349399</v>
      </c>
      <c r="G45" s="25">
        <v>1.4193397317471099</v>
      </c>
      <c r="H45" s="25">
        <v>1.46982428769202</v>
      </c>
      <c r="I45" s="25">
        <v>1.4191091597507</v>
      </c>
      <c r="J45" s="25">
        <v>1.3874915274238999</v>
      </c>
    </row>
    <row r="46" spans="1:10" x14ac:dyDescent="0.2">
      <c r="A46" s="22" t="s">
        <v>89</v>
      </c>
      <c r="B46" s="17">
        <v>1.02745631096103</v>
      </c>
      <c r="C46" s="17">
        <v>1.1308261429916899</v>
      </c>
      <c r="D46" s="17">
        <v>1.0731368115294599</v>
      </c>
      <c r="E46" s="17">
        <v>1.2518481320908701</v>
      </c>
      <c r="F46" s="17">
        <v>1.3592619696306201</v>
      </c>
      <c r="G46" s="17">
        <v>1.6299544502599901</v>
      </c>
      <c r="H46" s="17">
        <v>1.64574792095208</v>
      </c>
      <c r="I46" s="17">
        <v>1.55043418236511</v>
      </c>
      <c r="J46" s="17">
        <v>1.5647455712132501</v>
      </c>
    </row>
    <row r="47" spans="1:10" x14ac:dyDescent="0.2">
      <c r="A47" s="22" t="s">
        <v>54</v>
      </c>
      <c r="B47" s="17">
        <v>0.481917936955229</v>
      </c>
      <c r="C47" s="17">
        <v>0.59900322632746605</v>
      </c>
      <c r="D47" s="17">
        <v>0.54554472558998102</v>
      </c>
      <c r="E47" s="17">
        <v>0.61780794365613501</v>
      </c>
      <c r="F47" s="17">
        <v>0.66631643461377599</v>
      </c>
      <c r="G47" s="17">
        <v>0.42185208743524</v>
      </c>
      <c r="H47" s="17">
        <v>0.57634003172418302</v>
      </c>
      <c r="I47" s="17">
        <v>0.57120152874504604</v>
      </c>
      <c r="J47" s="17">
        <v>0.38822377998943097</v>
      </c>
    </row>
    <row r="48" spans="1:10" x14ac:dyDescent="0.2">
      <c r="A48" s="22" t="s">
        <v>90</v>
      </c>
      <c r="B48" s="17">
        <v>0.95997007932096001</v>
      </c>
      <c r="C48" s="17">
        <v>1.09892024625343</v>
      </c>
      <c r="D48" s="17">
        <v>1.0207939077111501</v>
      </c>
      <c r="E48" s="17">
        <v>1.42536046592676</v>
      </c>
      <c r="F48" s="17">
        <v>1.58426330060586</v>
      </c>
      <c r="G48" s="17">
        <v>1.8094357268682999</v>
      </c>
      <c r="H48" s="17">
        <v>1.79527841697414</v>
      </c>
      <c r="I48" s="17">
        <v>1.5641930268497299</v>
      </c>
      <c r="J48" s="17">
        <v>1.2748638271508801</v>
      </c>
    </row>
    <row r="49" spans="1:10" x14ac:dyDescent="0.2">
      <c r="A49" s="22" t="s">
        <v>111</v>
      </c>
      <c r="B49" s="17">
        <v>0.87660954096530397</v>
      </c>
      <c r="C49" s="17">
        <v>1.0643947289797899</v>
      </c>
      <c r="D49" s="17">
        <v>1.1005410822841399</v>
      </c>
      <c r="E49" s="17">
        <v>1.1491553193323401</v>
      </c>
      <c r="F49" s="17">
        <v>1.1812121982531201</v>
      </c>
      <c r="G49" s="17">
        <v>1.11751705559786</v>
      </c>
      <c r="H49" s="17">
        <v>1.2234762640641501</v>
      </c>
      <c r="I49" s="17">
        <v>1.2737836706410299</v>
      </c>
      <c r="J49" s="17">
        <v>1.25104617206522</v>
      </c>
    </row>
    <row r="50" spans="1:10" x14ac:dyDescent="0.2">
      <c r="A50" s="22" t="s">
        <v>92</v>
      </c>
      <c r="B50" s="17">
        <v>1.8943570383084001</v>
      </c>
      <c r="C50" s="17">
        <v>1.5004431969368399</v>
      </c>
      <c r="D50" s="17">
        <v>1.7594583768604199</v>
      </c>
      <c r="E50" s="17">
        <v>1.41440780913761</v>
      </c>
      <c r="F50" s="17">
        <v>1.65354837311227</v>
      </c>
      <c r="G50" s="17">
        <v>1.75765562189347</v>
      </c>
      <c r="H50" s="17">
        <v>1.7326964928877</v>
      </c>
      <c r="I50" s="17">
        <v>1.6006810199206001</v>
      </c>
      <c r="J50" s="17">
        <v>1.7486299060080599</v>
      </c>
    </row>
    <row r="51" spans="1:10" x14ac:dyDescent="0.2">
      <c r="A51" s="21" t="s">
        <v>65</v>
      </c>
      <c r="B51" s="25">
        <v>0.46878133880793399</v>
      </c>
      <c r="C51" s="25">
        <v>0.59243913356911804</v>
      </c>
      <c r="D51" s="25">
        <v>0.53684175805576795</v>
      </c>
      <c r="E51" s="25">
        <v>0.46734041381108399</v>
      </c>
      <c r="F51" s="25">
        <v>0.48891926692283799</v>
      </c>
      <c r="G51" s="25">
        <v>0.50758800244511804</v>
      </c>
      <c r="H51" s="25">
        <v>0.60276972394961204</v>
      </c>
      <c r="I51" s="25">
        <v>0.61433742220343301</v>
      </c>
      <c r="J51" s="25">
        <v>0.55796394503170399</v>
      </c>
    </row>
    <row r="52" spans="1:10" x14ac:dyDescent="0.2">
      <c r="A52" s="22" t="s">
        <v>89</v>
      </c>
      <c r="B52" s="17">
        <v>0.41403933560541301</v>
      </c>
      <c r="C52" s="17">
        <v>0.978720969859186</v>
      </c>
      <c r="D52" s="17">
        <v>0.91287092917527701</v>
      </c>
      <c r="E52" s="17">
        <v>0.67612340378281299</v>
      </c>
      <c r="F52" s="17">
        <v>0.779027636204913</v>
      </c>
      <c r="G52" s="17">
        <v>0.478713553878169</v>
      </c>
      <c r="H52" s="17">
        <v>1.02353263143832</v>
      </c>
      <c r="I52" s="17">
        <v>1.0645812948447499</v>
      </c>
      <c r="J52" s="17">
        <v>0.88908727944796895</v>
      </c>
    </row>
    <row r="53" spans="1:10" x14ac:dyDescent="0.2">
      <c r="A53" s="22" t="s">
        <v>54</v>
      </c>
      <c r="B53" s="17">
        <v>0.28867513459481298</v>
      </c>
      <c r="C53" s="17">
        <v>0.30151134457776402</v>
      </c>
      <c r="D53" s="17">
        <v>0.426401432711221</v>
      </c>
      <c r="E53" s="17">
        <v>0.276887462097269</v>
      </c>
      <c r="F53" s="17">
        <v>0.21320071635561</v>
      </c>
      <c r="G53" s="17">
        <v>0.41403933560541301</v>
      </c>
      <c r="H53" s="17">
        <v>0.358568582800318</v>
      </c>
      <c r="I53" s="17">
        <v>0.46709936649691403</v>
      </c>
      <c r="J53" s="17">
        <v>0.38348249442368498</v>
      </c>
    </row>
    <row r="54" spans="1:10" x14ac:dyDescent="0.2">
      <c r="A54" s="22" t="s">
        <v>90</v>
      </c>
      <c r="B54" s="17">
        <v>0.95742710775633799</v>
      </c>
      <c r="C54" s="17" t="s">
        <v>74</v>
      </c>
      <c r="D54" s="17">
        <v>0.42163702135578401</v>
      </c>
      <c r="E54" s="17">
        <v>0.25819888974716099</v>
      </c>
      <c r="F54" s="17">
        <v>0.47756693294091901</v>
      </c>
      <c r="G54" s="17">
        <v>0</v>
      </c>
      <c r="H54" s="17">
        <v>0.33333333333333298</v>
      </c>
      <c r="I54" s="17">
        <v>0.50452497910951299</v>
      </c>
      <c r="J54" s="17">
        <v>0.65337629647494999</v>
      </c>
    </row>
    <row r="55" spans="1:10" x14ac:dyDescent="0.2">
      <c r="A55" s="22" t="s">
        <v>111</v>
      </c>
      <c r="B55" s="17">
        <v>0.458104564427538</v>
      </c>
      <c r="C55" s="17">
        <v>0.46932783879567602</v>
      </c>
      <c r="D55" s="17">
        <v>0.46092120149949301</v>
      </c>
      <c r="E55" s="17">
        <v>0.462965551361193</v>
      </c>
      <c r="F55" s="17">
        <v>0.43763385454480402</v>
      </c>
      <c r="G55" s="17">
        <v>0.53511335297667895</v>
      </c>
      <c r="H55" s="17">
        <v>0.478893352402397</v>
      </c>
      <c r="I55" s="17">
        <v>0.450308536203543</v>
      </c>
      <c r="J55" s="17">
        <v>0.44536429590558402</v>
      </c>
    </row>
    <row r="56" spans="1:10" x14ac:dyDescent="0.2">
      <c r="A56" s="22" t="s">
        <v>92</v>
      </c>
      <c r="B56" s="17" t="s">
        <v>74</v>
      </c>
      <c r="C56" s="17" t="s">
        <v>74</v>
      </c>
      <c r="D56" s="17" t="s">
        <v>74</v>
      </c>
      <c r="E56" s="17" t="s">
        <v>74</v>
      </c>
      <c r="F56" s="17" t="s">
        <v>74</v>
      </c>
      <c r="G56" s="17" t="s">
        <v>74</v>
      </c>
      <c r="H56" s="17" t="s">
        <v>74</v>
      </c>
      <c r="I56" s="17" t="s">
        <v>74</v>
      </c>
      <c r="J56" s="17" t="s">
        <v>74</v>
      </c>
    </row>
    <row r="57" spans="1:10" x14ac:dyDescent="0.2">
      <c r="A57" s="21" t="s">
        <v>66</v>
      </c>
      <c r="B57" s="25">
        <v>0.50518579925733198</v>
      </c>
      <c r="C57" s="25">
        <v>0.60371401930234803</v>
      </c>
      <c r="D57" s="25">
        <v>0.69607401472445496</v>
      </c>
      <c r="E57" s="25">
        <v>0.65320520864141096</v>
      </c>
      <c r="F57" s="25">
        <v>0.49155336160457203</v>
      </c>
      <c r="G57" s="25">
        <v>0.57926311216574</v>
      </c>
      <c r="H57" s="25">
        <v>0.56357416437419705</v>
      </c>
      <c r="I57" s="25">
        <v>0.58459459606708797</v>
      </c>
      <c r="J57" s="25">
        <v>0.64403468095176097</v>
      </c>
    </row>
    <row r="58" spans="1:10" x14ac:dyDescent="0.2">
      <c r="A58" s="22" t="s">
        <v>89</v>
      </c>
      <c r="B58" s="17">
        <v>0.25788071477756402</v>
      </c>
      <c r="C58" s="17">
        <v>0.52498548179693605</v>
      </c>
      <c r="D58" s="17">
        <v>1.14022398763191</v>
      </c>
      <c r="E58" s="17">
        <v>0.45557345160941998</v>
      </c>
      <c r="F58" s="17">
        <v>0.48697493323777502</v>
      </c>
      <c r="G58" s="17">
        <v>0.39748454915568299</v>
      </c>
      <c r="H58" s="17">
        <v>0.453977742848095</v>
      </c>
      <c r="I58" s="17">
        <v>0.59690243508198404</v>
      </c>
      <c r="J58" s="17">
        <v>0.48387458642153902</v>
      </c>
    </row>
    <row r="59" spans="1:10" x14ac:dyDescent="0.2">
      <c r="A59" s="22" t="s">
        <v>54</v>
      </c>
      <c r="B59" s="17">
        <v>0.32703497008386401</v>
      </c>
      <c r="C59" s="17">
        <v>0.77882529041109505</v>
      </c>
      <c r="D59" s="17">
        <v>0.382706998191366</v>
      </c>
      <c r="E59" s="17">
        <v>0.48873960015649798</v>
      </c>
      <c r="F59" s="17">
        <v>0.18898223650461399</v>
      </c>
      <c r="G59" s="17">
        <v>0.60858061945018505</v>
      </c>
      <c r="H59" s="17">
        <v>0.60107430703752895</v>
      </c>
      <c r="I59" s="17">
        <v>0.21320071635561</v>
      </c>
      <c r="J59" s="17">
        <v>0.71036285419170397</v>
      </c>
    </row>
    <row r="60" spans="1:10" x14ac:dyDescent="0.2">
      <c r="A60" s="22" t="s">
        <v>90</v>
      </c>
      <c r="B60" s="17">
        <v>0.63245553203367599</v>
      </c>
      <c r="C60" s="17">
        <v>0.417855447018672</v>
      </c>
      <c r="D60" s="17">
        <v>0.95949722283856598</v>
      </c>
      <c r="E60" s="17">
        <v>0.77907115955973705</v>
      </c>
      <c r="F60" s="17">
        <v>0.57996865119042096</v>
      </c>
      <c r="G60" s="17">
        <v>0.74332042385854902</v>
      </c>
      <c r="H60" s="17">
        <v>0.76334800408205705</v>
      </c>
      <c r="I60" s="17">
        <v>0.816064914716784</v>
      </c>
      <c r="J60" s="17">
        <v>0.89496812070826803</v>
      </c>
    </row>
    <row r="61" spans="1:10" x14ac:dyDescent="0.2">
      <c r="A61" s="22" t="s">
        <v>111</v>
      </c>
      <c r="B61" s="17">
        <v>0.549555724429173</v>
      </c>
      <c r="C61" s="17">
        <v>0.58673737424776296</v>
      </c>
      <c r="D61" s="17">
        <v>0.51312240268449105</v>
      </c>
      <c r="E61" s="17">
        <v>0.70941986155857495</v>
      </c>
      <c r="F61" s="17">
        <v>0.50659412161898698</v>
      </c>
      <c r="G61" s="17">
        <v>0.59367088578264504</v>
      </c>
      <c r="H61" s="17">
        <v>0.49729426630676898</v>
      </c>
      <c r="I61" s="17">
        <v>0.516699031603987</v>
      </c>
      <c r="J61" s="17">
        <v>0.60172106211044796</v>
      </c>
    </row>
    <row r="62" spans="1:10" x14ac:dyDescent="0.2">
      <c r="A62" s="22" t="s">
        <v>92</v>
      </c>
      <c r="B62" s="17">
        <v>0.562295714538387</v>
      </c>
      <c r="C62" s="17">
        <v>0.58786753209725495</v>
      </c>
      <c r="D62" s="17">
        <v>0.93153294262114295</v>
      </c>
      <c r="E62" s="17">
        <v>0.52756527857006397</v>
      </c>
      <c r="F62" s="17">
        <v>0.43549417035569299</v>
      </c>
      <c r="G62" s="17">
        <v>0.46589082794780501</v>
      </c>
      <c r="H62" s="17">
        <v>0.65554013512313603</v>
      </c>
      <c r="I62" s="17">
        <v>0.72770643136247304</v>
      </c>
      <c r="J62" s="17">
        <v>0.45680340939917402</v>
      </c>
    </row>
    <row r="63" spans="1:10" x14ac:dyDescent="0.2">
      <c r="A63" s="21" t="s">
        <v>67</v>
      </c>
      <c r="B63" s="25">
        <v>0.32761695727121498</v>
      </c>
      <c r="C63" s="25">
        <v>0.39600987530609699</v>
      </c>
      <c r="D63" s="25">
        <v>0.382965944305031</v>
      </c>
      <c r="E63" s="25">
        <v>0.38010593191966802</v>
      </c>
      <c r="F63" s="25">
        <v>0.39089097258355898</v>
      </c>
      <c r="G63" s="25">
        <v>0.39551508230943599</v>
      </c>
      <c r="H63" s="25">
        <v>0.45813143858571898</v>
      </c>
      <c r="I63" s="25">
        <v>0.38111781097344699</v>
      </c>
      <c r="J63" s="25">
        <v>0.42269163139762</v>
      </c>
    </row>
    <row r="64" spans="1:10" x14ac:dyDescent="0.2">
      <c r="A64" s="22" t="s">
        <v>89</v>
      </c>
      <c r="B64" s="17">
        <v>0.42365927286816202</v>
      </c>
      <c r="C64" s="17">
        <v>0.30053715351876398</v>
      </c>
      <c r="D64" s="17">
        <v>0.46901280307332099</v>
      </c>
      <c r="E64" s="17">
        <v>0.469690939980904</v>
      </c>
      <c r="F64" s="17">
        <v>0.43738352486814902</v>
      </c>
      <c r="G64" s="17">
        <v>0.38514181115689899</v>
      </c>
      <c r="H64" s="17">
        <v>0.31462660248284602</v>
      </c>
      <c r="I64" s="17">
        <v>0.33731814917823899</v>
      </c>
      <c r="J64" s="17">
        <v>0.48564806751245598</v>
      </c>
    </row>
    <row r="65" spans="1:10" x14ac:dyDescent="0.2">
      <c r="A65" s="22" t="s">
        <v>54</v>
      </c>
      <c r="B65" s="17">
        <v>0</v>
      </c>
      <c r="C65" s="17">
        <v>0</v>
      </c>
      <c r="D65" s="17">
        <v>0.37796447300922698</v>
      </c>
      <c r="E65" s="17">
        <v>0</v>
      </c>
      <c r="F65" s="17">
        <v>0</v>
      </c>
      <c r="G65" s="17" t="s">
        <v>74</v>
      </c>
      <c r="H65" s="17">
        <v>0</v>
      </c>
      <c r="I65" s="17">
        <v>0</v>
      </c>
      <c r="J65" s="17">
        <v>0</v>
      </c>
    </row>
    <row r="66" spans="1:10" x14ac:dyDescent="0.2">
      <c r="A66" s="22" t="s">
        <v>90</v>
      </c>
      <c r="B66" s="17">
        <v>0.36634754853252299</v>
      </c>
      <c r="C66" s="17">
        <v>0.37904902178945199</v>
      </c>
      <c r="D66" s="17">
        <v>0.30512857662936499</v>
      </c>
      <c r="E66" s="17">
        <v>0.44649633185388499</v>
      </c>
      <c r="F66" s="17">
        <v>0.53760988666867204</v>
      </c>
      <c r="G66" s="17">
        <v>0.44100426361033801</v>
      </c>
      <c r="H66" s="17">
        <v>0.58422672396188202</v>
      </c>
      <c r="I66" s="17">
        <v>0.39814733862999202</v>
      </c>
      <c r="J66" s="17">
        <v>0.55338722839191301</v>
      </c>
    </row>
    <row r="67" spans="1:10" x14ac:dyDescent="0.2">
      <c r="A67" s="22" t="s">
        <v>111</v>
      </c>
      <c r="B67" s="17">
        <v>0.29378482569650199</v>
      </c>
      <c r="C67" s="17">
        <v>0.411113225896519</v>
      </c>
      <c r="D67" s="17">
        <v>0.32882926933068402</v>
      </c>
      <c r="E67" s="17">
        <v>0.33606250220879402</v>
      </c>
      <c r="F67" s="17">
        <v>0.32717957876618597</v>
      </c>
      <c r="G67" s="17">
        <v>0.257655884120368</v>
      </c>
      <c r="H67" s="17">
        <v>0.24952785604696801</v>
      </c>
      <c r="I67" s="17">
        <v>0.428906454207379</v>
      </c>
      <c r="J67" s="17">
        <v>0.29424770032309</v>
      </c>
    </row>
    <row r="68" spans="1:10" x14ac:dyDescent="0.2">
      <c r="A68" s="23" t="s">
        <v>92</v>
      </c>
      <c r="B68" s="19">
        <v>0.28867513459481298</v>
      </c>
      <c r="C68" s="19">
        <v>0.59361683970466395</v>
      </c>
      <c r="D68" s="19">
        <v>0.49867549436206399</v>
      </c>
      <c r="E68" s="19">
        <v>0.29424494316825001</v>
      </c>
      <c r="F68" s="19">
        <v>0.35503580124836298</v>
      </c>
      <c r="G68" s="19">
        <v>0.54240473684392199</v>
      </c>
      <c r="H68" s="19">
        <v>0.68100522460699897</v>
      </c>
      <c r="I68" s="19">
        <v>0.31166052833390601</v>
      </c>
      <c r="J68" s="19">
        <v>0.37387825055298302</v>
      </c>
    </row>
    <row r="69" spans="1:10" x14ac:dyDescent="0.2">
      <c r="A69" s="9" t="s">
        <v>19</v>
      </c>
    </row>
    <row r="70" spans="1:10" x14ac:dyDescent="0.2">
      <c r="A70" s="21" t="s">
        <v>63</v>
      </c>
      <c r="B70" s="25">
        <v>4.9501566848426002</v>
      </c>
      <c r="C70" s="25">
        <v>4.4807036175342798</v>
      </c>
      <c r="D70" s="25">
        <v>4.3042058436160104</v>
      </c>
      <c r="E70" s="25">
        <v>3.74792816474443</v>
      </c>
      <c r="F70" s="25">
        <v>4.0940346498859697</v>
      </c>
      <c r="G70" s="25">
        <v>3.6104920877452802</v>
      </c>
      <c r="H70" s="25">
        <v>3.6996021502399401</v>
      </c>
      <c r="I70" s="25">
        <v>3.5366354272736999</v>
      </c>
      <c r="J70" s="25">
        <v>3.39457376557576</v>
      </c>
    </row>
    <row r="71" spans="1:10" x14ac:dyDescent="0.2">
      <c r="A71" s="22" t="s">
        <v>89</v>
      </c>
      <c r="B71" s="17">
        <v>3.9967434660399901</v>
      </c>
      <c r="C71" s="17">
        <v>3.49867093187446</v>
      </c>
      <c r="D71" s="17">
        <v>3.4744737234560499</v>
      </c>
      <c r="E71" s="17">
        <v>3.90732599970762</v>
      </c>
      <c r="F71" s="17">
        <v>3.5098887231776801</v>
      </c>
      <c r="G71" s="17">
        <v>3.0201934751685999</v>
      </c>
      <c r="H71" s="17">
        <v>3.54729141356473</v>
      </c>
      <c r="I71" s="17">
        <v>3.0463133923564198</v>
      </c>
      <c r="J71" s="17">
        <v>3.1217976042676301</v>
      </c>
    </row>
    <row r="72" spans="1:10" x14ac:dyDescent="0.2">
      <c r="A72" s="22" t="s">
        <v>54</v>
      </c>
      <c r="B72" s="17">
        <v>2.66159620685425</v>
      </c>
      <c r="C72" s="17">
        <v>3.1983602356084502</v>
      </c>
      <c r="D72" s="17">
        <v>2.9236720534363001</v>
      </c>
      <c r="E72" s="17">
        <v>3.3920651282756999</v>
      </c>
      <c r="F72" s="17">
        <v>3.2824858064024598</v>
      </c>
      <c r="G72" s="17">
        <v>2.2534449592561998</v>
      </c>
      <c r="H72" s="17">
        <v>4.1036240860647402</v>
      </c>
      <c r="I72" s="17">
        <v>2.14624071491275</v>
      </c>
      <c r="J72" s="17">
        <v>3.8302768056843202</v>
      </c>
    </row>
    <row r="73" spans="1:10" x14ac:dyDescent="0.2">
      <c r="A73" s="22" t="s">
        <v>90</v>
      </c>
      <c r="B73" s="17">
        <v>6.1603706149027104</v>
      </c>
      <c r="C73" s="17">
        <v>5.0567625860164398</v>
      </c>
      <c r="D73" s="17">
        <v>6.5467281234832901</v>
      </c>
      <c r="E73" s="17">
        <v>3.1917097228000801</v>
      </c>
      <c r="F73" s="17">
        <v>3.7534847369793898</v>
      </c>
      <c r="G73" s="17">
        <v>3.23984444311442</v>
      </c>
      <c r="H73" s="17">
        <v>4.1199409029109004</v>
      </c>
      <c r="I73" s="17">
        <v>3.7549415336759999</v>
      </c>
      <c r="J73" s="17">
        <v>3.7428604592291799</v>
      </c>
    </row>
    <row r="74" spans="1:10" x14ac:dyDescent="0.2">
      <c r="A74" s="22" t="s">
        <v>111</v>
      </c>
      <c r="B74" s="17">
        <v>5.1031153714064201</v>
      </c>
      <c r="C74" s="17">
        <v>4.6432828318884498</v>
      </c>
      <c r="D74" s="17">
        <v>3.9919773029686101</v>
      </c>
      <c r="E74" s="17">
        <v>3.6524711786298201</v>
      </c>
      <c r="F74" s="17">
        <v>4.3120418702550296</v>
      </c>
      <c r="G74" s="17">
        <v>3.6480513998065001</v>
      </c>
      <c r="H74" s="17">
        <v>3.5769824849720901</v>
      </c>
      <c r="I74" s="17">
        <v>3.4527519075711801</v>
      </c>
      <c r="J74" s="17">
        <v>3.3066019899557801</v>
      </c>
    </row>
    <row r="75" spans="1:10" x14ac:dyDescent="0.2">
      <c r="A75" s="22" t="s">
        <v>92</v>
      </c>
      <c r="B75" s="17">
        <v>4.57780820761855</v>
      </c>
      <c r="C75" s="17">
        <v>3.5704097925807501</v>
      </c>
      <c r="D75" s="17">
        <v>6.1068801054501503</v>
      </c>
      <c r="E75" s="17">
        <v>3.7755232825698499</v>
      </c>
      <c r="F75" s="17">
        <v>3.1124141852379399</v>
      </c>
      <c r="G75" s="17">
        <v>3.8130133070947601</v>
      </c>
      <c r="H75" s="17">
        <v>3.6422277228106101</v>
      </c>
      <c r="I75" s="17">
        <v>4.0601742554987696</v>
      </c>
      <c r="J75" s="17">
        <v>2.9185574395735099</v>
      </c>
    </row>
    <row r="76" spans="1:10" x14ac:dyDescent="0.2">
      <c r="A76" s="21" t="s">
        <v>64</v>
      </c>
      <c r="B76" s="25">
        <v>1.1282138335787</v>
      </c>
      <c r="C76" s="25">
        <v>1.0859824115358101</v>
      </c>
      <c r="D76" s="25">
        <v>1.0939833020316401</v>
      </c>
      <c r="E76" s="25">
        <v>1.1183846131131301</v>
      </c>
      <c r="F76" s="25">
        <v>1.2008385019853201</v>
      </c>
      <c r="G76" s="25">
        <v>1.31497708737825</v>
      </c>
      <c r="H76" s="25">
        <v>1.35206174263707</v>
      </c>
      <c r="I76" s="25">
        <v>1.38382086698865</v>
      </c>
      <c r="J76" s="25">
        <v>1.3103835297769999</v>
      </c>
    </row>
    <row r="77" spans="1:10" x14ac:dyDescent="0.2">
      <c r="A77" s="22" t="s">
        <v>89</v>
      </c>
      <c r="B77" s="17">
        <v>1.5868780098614399</v>
      </c>
      <c r="C77" s="17">
        <v>0.89998241895626996</v>
      </c>
      <c r="D77" s="17">
        <v>1.17383909605477</v>
      </c>
      <c r="E77" s="17">
        <v>1.2795676885999001</v>
      </c>
      <c r="F77" s="17">
        <v>1.4058453613185899</v>
      </c>
      <c r="G77" s="17">
        <v>1.3081820233383299</v>
      </c>
      <c r="H77" s="17">
        <v>1.52518777774752</v>
      </c>
      <c r="I77" s="17">
        <v>1.3985602562557</v>
      </c>
      <c r="J77" s="17">
        <v>1.20770365154935</v>
      </c>
    </row>
    <row r="78" spans="1:10" x14ac:dyDescent="0.2">
      <c r="A78" s="22" t="s">
        <v>54</v>
      </c>
      <c r="B78" s="17">
        <v>0.32338083338177698</v>
      </c>
      <c r="C78" s="17">
        <v>0.629152869605896</v>
      </c>
      <c r="D78" s="17">
        <v>0.54390562906935702</v>
      </c>
      <c r="E78" s="17">
        <v>1.2277430273377501</v>
      </c>
      <c r="F78" s="17">
        <v>0.87026027208902901</v>
      </c>
      <c r="G78" s="17">
        <v>1.7298624923456301</v>
      </c>
      <c r="H78" s="17">
        <v>0.69248260898212499</v>
      </c>
      <c r="I78" s="17">
        <v>0.42163702135578401</v>
      </c>
      <c r="J78" s="17">
        <v>0.66022529177352496</v>
      </c>
    </row>
    <row r="79" spans="1:10" x14ac:dyDescent="0.2">
      <c r="A79" s="22" t="s">
        <v>90</v>
      </c>
      <c r="B79" s="17">
        <v>0.658005330140078</v>
      </c>
      <c r="C79" s="17">
        <v>1.25830573921179</v>
      </c>
      <c r="D79" s="17">
        <v>1.2613637091766501</v>
      </c>
      <c r="E79" s="17">
        <v>1.28428491975186</v>
      </c>
      <c r="F79" s="17">
        <v>0.87944866347662498</v>
      </c>
      <c r="G79" s="17">
        <v>1.4217160742372901</v>
      </c>
      <c r="H79" s="17">
        <v>1.7097184724105801</v>
      </c>
      <c r="I79" s="17">
        <v>1.4478284482428001</v>
      </c>
      <c r="J79" s="17">
        <v>1.78874190019496</v>
      </c>
    </row>
    <row r="80" spans="1:10" x14ac:dyDescent="0.2">
      <c r="A80" s="22" t="s">
        <v>111</v>
      </c>
      <c r="B80" s="17">
        <v>1.0013093005025899</v>
      </c>
      <c r="C80" s="17">
        <v>0.98632395138901596</v>
      </c>
      <c r="D80" s="17">
        <v>0.97100359106443201</v>
      </c>
      <c r="E80" s="17">
        <v>0.99337577364785601</v>
      </c>
      <c r="F80" s="17">
        <v>1.1121648719125401</v>
      </c>
      <c r="G80" s="17">
        <v>1.1800834134468201</v>
      </c>
      <c r="H80" s="17">
        <v>1.1009877153421499</v>
      </c>
      <c r="I80" s="17">
        <v>1.25775678009054</v>
      </c>
      <c r="J80" s="17">
        <v>1.19347080540448</v>
      </c>
    </row>
    <row r="81" spans="1:10" x14ac:dyDescent="0.2">
      <c r="A81" s="22" t="s">
        <v>92</v>
      </c>
      <c r="B81" s="17">
        <v>1.67531091641721</v>
      </c>
      <c r="C81" s="17">
        <v>1.73102392017941</v>
      </c>
      <c r="D81" s="17">
        <v>1.4619012612118001</v>
      </c>
      <c r="E81" s="17">
        <v>1.2855820527547199</v>
      </c>
      <c r="F81" s="17">
        <v>1.35093193321314</v>
      </c>
      <c r="G81" s="17">
        <v>1.69652533084484</v>
      </c>
      <c r="H81" s="17">
        <v>1.8748737331221801</v>
      </c>
      <c r="I81" s="17">
        <v>1.68959414363963</v>
      </c>
      <c r="J81" s="17">
        <v>1.5460953912692801</v>
      </c>
    </row>
    <row r="82" spans="1:10" x14ac:dyDescent="0.2">
      <c r="A82" s="21" t="s">
        <v>65</v>
      </c>
      <c r="B82" s="25">
        <v>1.30018313728343</v>
      </c>
      <c r="C82" s="25">
        <v>0.658005330140078</v>
      </c>
      <c r="D82" s="25">
        <v>0.680368605717243</v>
      </c>
      <c r="E82" s="25">
        <v>0.68770231418432304</v>
      </c>
      <c r="F82" s="25">
        <v>0.44480272297456902</v>
      </c>
      <c r="G82" s="25">
        <v>0.674679208320075</v>
      </c>
      <c r="H82" s="25">
        <v>0.90632696717496597</v>
      </c>
      <c r="I82" s="25">
        <v>0</v>
      </c>
      <c r="J82" s="25">
        <v>0.38664576746028101</v>
      </c>
    </row>
    <row r="83" spans="1:10" x14ac:dyDescent="0.2">
      <c r="A83" s="22" t="s">
        <v>89</v>
      </c>
      <c r="B83" s="17" t="s">
        <v>74</v>
      </c>
      <c r="C83" s="17" t="s">
        <v>74</v>
      </c>
      <c r="D83" s="17" t="s">
        <v>74</v>
      </c>
      <c r="E83" s="17">
        <v>0.95742710775633799</v>
      </c>
      <c r="F83" s="17" t="s">
        <v>74</v>
      </c>
      <c r="G83" s="17" t="s">
        <v>74</v>
      </c>
      <c r="H83" s="17">
        <v>0.99103120896511498</v>
      </c>
      <c r="I83" s="17" t="s">
        <v>74</v>
      </c>
      <c r="J83" s="17" t="s">
        <v>74</v>
      </c>
    </row>
    <row r="84" spans="1:10" x14ac:dyDescent="0.2">
      <c r="A84" s="22" t="s">
        <v>54</v>
      </c>
      <c r="B84" s="17" t="s">
        <v>74</v>
      </c>
      <c r="C84" s="17" t="s">
        <v>74</v>
      </c>
      <c r="D84" s="17" t="s">
        <v>74</v>
      </c>
      <c r="E84" s="17" t="s">
        <v>74</v>
      </c>
      <c r="F84" s="17">
        <v>0</v>
      </c>
      <c r="G84" s="17" t="s">
        <v>74</v>
      </c>
      <c r="H84" s="17" t="s">
        <v>74</v>
      </c>
      <c r="I84" s="17" t="s">
        <v>74</v>
      </c>
      <c r="J84" s="17" t="s">
        <v>74</v>
      </c>
    </row>
    <row r="85" spans="1:10" x14ac:dyDescent="0.2">
      <c r="A85" s="22" t="s">
        <v>90</v>
      </c>
      <c r="B85" s="17" t="s">
        <v>74</v>
      </c>
      <c r="C85" s="17" t="s">
        <v>74</v>
      </c>
      <c r="D85" s="17" t="s">
        <v>74</v>
      </c>
      <c r="E85" s="17" t="s">
        <v>74</v>
      </c>
      <c r="F85" s="17" t="s">
        <v>74</v>
      </c>
      <c r="G85" s="17" t="s">
        <v>74</v>
      </c>
      <c r="H85" s="17" t="s">
        <v>74</v>
      </c>
      <c r="I85" s="17" t="s">
        <v>74</v>
      </c>
      <c r="J85" s="17" t="s">
        <v>74</v>
      </c>
    </row>
    <row r="86" spans="1:10" x14ac:dyDescent="0.2">
      <c r="A86" s="22" t="s">
        <v>111</v>
      </c>
      <c r="B86" s="17">
        <v>0.42581531362632002</v>
      </c>
      <c r="C86" s="17">
        <v>0.68398556805676902</v>
      </c>
      <c r="D86" s="17">
        <v>0.45281565433046</v>
      </c>
      <c r="E86" s="17">
        <v>0.67082039324993703</v>
      </c>
      <c r="F86" s="17">
        <v>0.41485111699905303</v>
      </c>
      <c r="G86" s="17">
        <v>0.60376487120768596</v>
      </c>
      <c r="H86" s="17">
        <v>0.9</v>
      </c>
      <c r="I86" s="17">
        <v>0</v>
      </c>
      <c r="J86" s="17">
        <v>0.405095746833467</v>
      </c>
    </row>
    <row r="87" spans="1:10" x14ac:dyDescent="0.2">
      <c r="A87" s="22" t="s">
        <v>92</v>
      </c>
      <c r="B87" s="17" t="s">
        <v>74</v>
      </c>
      <c r="C87" s="17" t="s">
        <v>74</v>
      </c>
      <c r="D87" s="17" t="s">
        <v>74</v>
      </c>
      <c r="E87" s="17" t="s">
        <v>74</v>
      </c>
      <c r="F87" s="17" t="s">
        <v>74</v>
      </c>
      <c r="G87" s="17" t="s">
        <v>74</v>
      </c>
      <c r="H87" s="17" t="s">
        <v>74</v>
      </c>
      <c r="I87" s="17" t="s">
        <v>74</v>
      </c>
      <c r="J87" s="17" t="s">
        <v>74</v>
      </c>
    </row>
    <row r="88" spans="1:10" x14ac:dyDescent="0.2">
      <c r="A88" s="21" t="s">
        <v>66</v>
      </c>
      <c r="B88" s="25">
        <v>0.96203073398273897</v>
      </c>
      <c r="C88" s="25">
        <v>0.881793503566902</v>
      </c>
      <c r="D88" s="25">
        <v>0.874783646298814</v>
      </c>
      <c r="E88" s="25">
        <v>0.98638980706908996</v>
      </c>
      <c r="F88" s="25">
        <v>0.77643379657019795</v>
      </c>
      <c r="G88" s="25">
        <v>0.68149972010638005</v>
      </c>
      <c r="H88" s="25">
        <v>0.80631200126349001</v>
      </c>
      <c r="I88" s="25">
        <v>0.92496246170077401</v>
      </c>
      <c r="J88" s="25">
        <v>0.84019979649519105</v>
      </c>
    </row>
    <row r="89" spans="1:10" x14ac:dyDescent="0.2">
      <c r="A89" s="22" t="s">
        <v>89</v>
      </c>
      <c r="B89" s="17">
        <v>0.73413965903024103</v>
      </c>
      <c r="C89" s="17">
        <v>1.0391389344830499</v>
      </c>
      <c r="D89" s="17">
        <v>0.81416039135857199</v>
      </c>
      <c r="E89" s="17">
        <v>1.43207802078906</v>
      </c>
      <c r="F89" s="17">
        <v>0.57566947881332897</v>
      </c>
      <c r="G89" s="17">
        <v>0.62200657359054701</v>
      </c>
      <c r="H89" s="17">
        <v>0.93524687478332702</v>
      </c>
      <c r="I89" s="17">
        <v>0.75106761619881102</v>
      </c>
      <c r="J89" s="17">
        <v>0.91143420136768905</v>
      </c>
    </row>
    <row r="90" spans="1:10" x14ac:dyDescent="0.2">
      <c r="A90" s="22" t="s">
        <v>54</v>
      </c>
      <c r="B90" s="17">
        <v>1.0173926082384499</v>
      </c>
      <c r="C90" s="17">
        <v>0.57893422352183899</v>
      </c>
      <c r="D90" s="17">
        <v>0.26726124191242401</v>
      </c>
      <c r="E90" s="17">
        <v>0.562295714538387</v>
      </c>
      <c r="F90" s="17">
        <v>0.34156502553198698</v>
      </c>
      <c r="G90" s="17">
        <v>0</v>
      </c>
      <c r="H90" s="17">
        <v>0.63245553203367599</v>
      </c>
      <c r="I90" s="17">
        <v>0.42163702135578401</v>
      </c>
      <c r="J90" s="17">
        <v>0.84327404271156803</v>
      </c>
    </row>
    <row r="91" spans="1:10" x14ac:dyDescent="0.2">
      <c r="A91" s="22" t="s">
        <v>90</v>
      </c>
      <c r="B91" s="17">
        <v>1.0226199851298301</v>
      </c>
      <c r="C91" s="17">
        <v>1.4083086782851699</v>
      </c>
      <c r="D91" s="17">
        <v>0.72106000875924603</v>
      </c>
      <c r="E91" s="17">
        <v>1.1351236704106</v>
      </c>
      <c r="F91" s="17">
        <v>0.984870534623699</v>
      </c>
      <c r="G91" s="17">
        <v>0.73029674334022099</v>
      </c>
      <c r="H91" s="17">
        <v>1.1362241376618001</v>
      </c>
      <c r="I91" s="17">
        <v>0.98677147745460703</v>
      </c>
      <c r="J91" s="17">
        <v>0.59625454339525197</v>
      </c>
    </row>
    <row r="92" spans="1:10" x14ac:dyDescent="0.2">
      <c r="A92" s="22" t="s">
        <v>111</v>
      </c>
      <c r="B92" s="17">
        <v>0.91331482462051095</v>
      </c>
      <c r="C92" s="17">
        <v>0.82366842889555703</v>
      </c>
      <c r="D92" s="17">
        <v>0.89373112054946702</v>
      </c>
      <c r="E92" s="17">
        <v>0.88360332947632103</v>
      </c>
      <c r="F92" s="17">
        <v>0.80242108562911496</v>
      </c>
      <c r="G92" s="17">
        <v>0.68509564911061904</v>
      </c>
      <c r="H92" s="17">
        <v>0.76400504167426997</v>
      </c>
      <c r="I92" s="17">
        <v>0.97717215700747495</v>
      </c>
      <c r="J92" s="17">
        <v>0.82879023196184898</v>
      </c>
    </row>
    <row r="93" spans="1:10" x14ac:dyDescent="0.2">
      <c r="A93" s="22" t="s">
        <v>92</v>
      </c>
      <c r="B93" s="17">
        <v>1.42950280198031</v>
      </c>
      <c r="C93" s="17">
        <v>0.92049542527759998</v>
      </c>
      <c r="D93" s="17">
        <v>0.99019584167883101</v>
      </c>
      <c r="E93" s="17">
        <v>0.945313186873322</v>
      </c>
      <c r="F93" s="17">
        <v>0.62761647446859603</v>
      </c>
      <c r="G93" s="17">
        <v>0.72109979686846404</v>
      </c>
      <c r="H93" s="17">
        <v>0.75064075193233304</v>
      </c>
      <c r="I93" s="17">
        <v>0.77773906214133803</v>
      </c>
      <c r="J93" s="17">
        <v>1.0926584274256901</v>
      </c>
    </row>
    <row r="94" spans="1:10" x14ac:dyDescent="0.2">
      <c r="A94" s="21" t="s">
        <v>67</v>
      </c>
      <c r="B94" s="25">
        <v>0.28574563981980799</v>
      </c>
      <c r="C94" s="25">
        <v>0.45954338666071798</v>
      </c>
      <c r="D94" s="25">
        <v>0.43062068420997601</v>
      </c>
      <c r="E94" s="25">
        <v>0.37176166963026502</v>
      </c>
      <c r="F94" s="25">
        <v>0.48308452748384401</v>
      </c>
      <c r="G94" s="25">
        <v>0.33515983102411401</v>
      </c>
      <c r="H94" s="25">
        <v>0.42063248915110102</v>
      </c>
      <c r="I94" s="25">
        <v>0.22478059477960699</v>
      </c>
      <c r="J94" s="25">
        <v>0.33802539606497001</v>
      </c>
    </row>
    <row r="95" spans="1:10" x14ac:dyDescent="0.2">
      <c r="A95" s="22" t="s">
        <v>89</v>
      </c>
      <c r="B95" s="17">
        <v>0.53452248382484902</v>
      </c>
      <c r="C95" s="17">
        <v>1.0137937550497</v>
      </c>
      <c r="D95" s="17">
        <v>0.61124984550212702</v>
      </c>
      <c r="E95" s="17">
        <v>0.20412414523193201</v>
      </c>
      <c r="F95" s="17">
        <v>0.43852900965351499</v>
      </c>
      <c r="G95" s="17">
        <v>0.44721359549995798</v>
      </c>
      <c r="H95" s="17">
        <v>0.489360484929593</v>
      </c>
      <c r="I95" s="17">
        <v>0.25</v>
      </c>
      <c r="J95" s="17">
        <v>0</v>
      </c>
    </row>
    <row r="96" spans="1:10" x14ac:dyDescent="0.2">
      <c r="A96" s="22" t="s">
        <v>54</v>
      </c>
      <c r="B96" s="17" t="s">
        <v>74</v>
      </c>
      <c r="C96" s="17" t="s">
        <v>74</v>
      </c>
      <c r="D96" s="17" t="s">
        <v>74</v>
      </c>
      <c r="E96" s="17" t="s">
        <v>74</v>
      </c>
      <c r="F96" s="17" t="s">
        <v>74</v>
      </c>
      <c r="G96" s="17" t="s">
        <v>74</v>
      </c>
      <c r="H96" s="17" t="s">
        <v>74</v>
      </c>
      <c r="I96" s="17" t="s">
        <v>74</v>
      </c>
      <c r="J96" s="17" t="s">
        <v>74</v>
      </c>
    </row>
    <row r="97" spans="1:10" x14ac:dyDescent="0.2">
      <c r="A97" s="22" t="s">
        <v>90</v>
      </c>
      <c r="B97" s="17">
        <v>0</v>
      </c>
      <c r="C97" s="17">
        <v>0.46291004988627599</v>
      </c>
      <c r="D97" s="17">
        <v>0.78679579246944298</v>
      </c>
      <c r="E97" s="17">
        <v>0.36313651960128102</v>
      </c>
      <c r="F97" s="17">
        <v>0</v>
      </c>
      <c r="G97" s="17">
        <v>0.56061191058138804</v>
      </c>
      <c r="H97" s="17">
        <v>0.64666979068286301</v>
      </c>
      <c r="I97" s="17">
        <v>0.316227766016838</v>
      </c>
      <c r="J97" s="17">
        <v>0.41403933560541301</v>
      </c>
    </row>
    <row r="98" spans="1:10" x14ac:dyDescent="0.2">
      <c r="A98" s="22" t="s">
        <v>111</v>
      </c>
      <c r="B98" s="17">
        <v>0.196039211763921</v>
      </c>
      <c r="C98" s="17">
        <v>0</v>
      </c>
      <c r="D98" s="17">
        <v>0.13483997249264801</v>
      </c>
      <c r="E98" s="17">
        <v>0.35987457985872301</v>
      </c>
      <c r="F98" s="17">
        <v>0.494268730575329</v>
      </c>
      <c r="G98" s="17">
        <v>0.147441956154897</v>
      </c>
      <c r="H98" s="17">
        <v>0.30583887092059803</v>
      </c>
      <c r="I98" s="17">
        <v>0.169030850945703</v>
      </c>
      <c r="J98" s="17">
        <v>0.35119840753273501</v>
      </c>
    </row>
    <row r="99" spans="1:10" x14ac:dyDescent="0.2">
      <c r="A99" s="23" t="s">
        <v>92</v>
      </c>
      <c r="B99" s="19">
        <v>0.44721359549995798</v>
      </c>
      <c r="C99" s="19">
        <v>0.5</v>
      </c>
      <c r="D99" s="19">
        <v>0.70710678118654802</v>
      </c>
      <c r="E99" s="19">
        <v>0.54831888055331601</v>
      </c>
      <c r="F99" s="19">
        <v>0.57735026918962595</v>
      </c>
      <c r="G99" s="19">
        <v>0.28867513459481298</v>
      </c>
      <c r="H99" s="19">
        <v>0.49236596391733101</v>
      </c>
      <c r="I99" s="19">
        <v>0.25819888974716099</v>
      </c>
      <c r="J99" s="19">
        <v>0.42163702135578401</v>
      </c>
    </row>
    <row r="100" spans="1:10" x14ac:dyDescent="0.2">
      <c r="A100" s="9" t="s">
        <v>20</v>
      </c>
    </row>
    <row r="101" spans="1:10" x14ac:dyDescent="0.2">
      <c r="A101" s="21" t="s">
        <v>63</v>
      </c>
      <c r="B101" s="25">
        <v>2.9630779955057598</v>
      </c>
      <c r="C101" s="25">
        <v>2.89351718993735</v>
      </c>
      <c r="D101" s="25">
        <v>2.9273785430572099</v>
      </c>
      <c r="E101" s="25">
        <v>3.0429156137282898</v>
      </c>
      <c r="F101" s="25">
        <v>3.1706120533736999</v>
      </c>
      <c r="G101" s="25">
        <v>3.1202195082653001</v>
      </c>
      <c r="H101" s="25">
        <v>3.2081421420820999</v>
      </c>
      <c r="I101" s="25">
        <v>3.1050577593781998</v>
      </c>
      <c r="J101" s="25">
        <v>2.9204198772597199</v>
      </c>
    </row>
    <row r="102" spans="1:10" x14ac:dyDescent="0.2">
      <c r="A102" s="22" t="s">
        <v>89</v>
      </c>
      <c r="B102" s="17">
        <v>2.9726840890542001</v>
      </c>
      <c r="C102" s="17">
        <v>3.0486120449538801</v>
      </c>
      <c r="D102" s="17">
        <v>3.0559733835824701</v>
      </c>
      <c r="E102" s="17">
        <v>3.08111124739048</v>
      </c>
      <c r="F102" s="17">
        <v>3.3189731454636902</v>
      </c>
      <c r="G102" s="17">
        <v>3.1903861369664601</v>
      </c>
      <c r="H102" s="17">
        <v>3.5238542765229899</v>
      </c>
      <c r="I102" s="17">
        <v>3.2000984070354201</v>
      </c>
      <c r="J102" s="17">
        <v>3.1564518311845302</v>
      </c>
    </row>
    <row r="103" spans="1:10" x14ac:dyDescent="0.2">
      <c r="A103" s="22" t="s">
        <v>54</v>
      </c>
      <c r="B103" s="17">
        <v>2.0284037451958499</v>
      </c>
      <c r="C103" s="17">
        <v>1.9747718156090099</v>
      </c>
      <c r="D103" s="17">
        <v>1.79594512139185</v>
      </c>
      <c r="E103" s="17">
        <v>1.8096884088223799</v>
      </c>
      <c r="F103" s="17">
        <v>1.94602023813527</v>
      </c>
      <c r="G103" s="17">
        <v>1.91440853163737</v>
      </c>
      <c r="H103" s="17">
        <v>1.7086725818042501</v>
      </c>
      <c r="I103" s="17">
        <v>1.42902030747369</v>
      </c>
      <c r="J103" s="17">
        <v>1.7374091749043901</v>
      </c>
    </row>
    <row r="104" spans="1:10" x14ac:dyDescent="0.2">
      <c r="A104" s="22" t="s">
        <v>90</v>
      </c>
      <c r="B104" s="17">
        <v>3.5584662699524801</v>
      </c>
      <c r="C104" s="17">
        <v>3.52878971513926</v>
      </c>
      <c r="D104" s="17">
        <v>3.23201110635208</v>
      </c>
      <c r="E104" s="17">
        <v>3.2574169367360599</v>
      </c>
      <c r="F104" s="17">
        <v>3.3694864710501302</v>
      </c>
      <c r="G104" s="17">
        <v>3.7878931421151099</v>
      </c>
      <c r="H104" s="17">
        <v>3.6897758743323501</v>
      </c>
      <c r="I104" s="17">
        <v>3.73608177397821</v>
      </c>
      <c r="J104" s="17">
        <v>3.0975839829409302</v>
      </c>
    </row>
    <row r="105" spans="1:10" x14ac:dyDescent="0.2">
      <c r="A105" s="22" t="s">
        <v>111</v>
      </c>
      <c r="B105" s="17">
        <v>2.9066206931690801</v>
      </c>
      <c r="C105" s="17">
        <v>2.7124074859112701</v>
      </c>
      <c r="D105" s="17">
        <v>2.8056300150139402</v>
      </c>
      <c r="E105" s="17">
        <v>2.9850208017339499</v>
      </c>
      <c r="F105" s="17">
        <v>2.9625093388247201</v>
      </c>
      <c r="G105" s="17">
        <v>2.8677042927380398</v>
      </c>
      <c r="H105" s="17">
        <v>2.9468144193233701</v>
      </c>
      <c r="I105" s="17">
        <v>2.8388628672159202</v>
      </c>
      <c r="J105" s="17">
        <v>2.7670567225131002</v>
      </c>
    </row>
    <row r="106" spans="1:10" x14ac:dyDescent="0.2">
      <c r="A106" s="22" t="s">
        <v>92</v>
      </c>
      <c r="B106" s="17">
        <v>3.4726683620794798</v>
      </c>
      <c r="C106" s="17">
        <v>3.7805571510098401</v>
      </c>
      <c r="D106" s="17">
        <v>3.71238928034842</v>
      </c>
      <c r="E106" s="17">
        <v>3.5164875609961599</v>
      </c>
      <c r="F106" s="17">
        <v>3.72349268078667</v>
      </c>
      <c r="G106" s="17">
        <v>3.43271645564624</v>
      </c>
      <c r="H106" s="17">
        <v>3.4126320063498001</v>
      </c>
      <c r="I106" s="17">
        <v>3.3920941502990098</v>
      </c>
      <c r="J106" s="17">
        <v>3.1008769578019502</v>
      </c>
    </row>
    <row r="107" spans="1:10" x14ac:dyDescent="0.2">
      <c r="A107" s="21" t="s">
        <v>64</v>
      </c>
      <c r="B107" s="25">
        <v>1.0284187657282899</v>
      </c>
      <c r="C107" s="25">
        <v>1.04262382857751</v>
      </c>
      <c r="D107" s="25">
        <v>1.10093095211854</v>
      </c>
      <c r="E107" s="25">
        <v>1.1507452349602401</v>
      </c>
      <c r="F107" s="25">
        <v>1.2260419784446199</v>
      </c>
      <c r="G107" s="25">
        <v>1.26192600176092</v>
      </c>
      <c r="H107" s="25">
        <v>1.3068251465365499</v>
      </c>
      <c r="I107" s="25">
        <v>1.3242998455332</v>
      </c>
      <c r="J107" s="25">
        <v>1.25897209266962</v>
      </c>
    </row>
    <row r="108" spans="1:10" x14ac:dyDescent="0.2">
      <c r="A108" s="22" t="s">
        <v>89</v>
      </c>
      <c r="B108" s="17">
        <v>1.1748740393510499</v>
      </c>
      <c r="C108" s="17">
        <v>1.14009671875105</v>
      </c>
      <c r="D108" s="17">
        <v>1.2448965422314699</v>
      </c>
      <c r="E108" s="17">
        <v>1.1976025003530899</v>
      </c>
      <c r="F108" s="17">
        <v>1.43320915700649</v>
      </c>
      <c r="G108" s="17">
        <v>1.3863487852651899</v>
      </c>
      <c r="H108" s="17">
        <v>1.3156717177657899</v>
      </c>
      <c r="I108" s="17">
        <v>1.40943205687679</v>
      </c>
      <c r="J108" s="17">
        <v>1.3460343753802899</v>
      </c>
    </row>
    <row r="109" spans="1:10" x14ac:dyDescent="0.2">
      <c r="A109" s="22" t="s">
        <v>54</v>
      </c>
      <c r="B109" s="17">
        <v>0.62630065524506795</v>
      </c>
      <c r="C109" s="17">
        <v>0.64290482648120095</v>
      </c>
      <c r="D109" s="17">
        <v>0.50694955849983903</v>
      </c>
      <c r="E109" s="17">
        <v>0.57170148966809997</v>
      </c>
      <c r="F109" s="17">
        <v>0.45606389577298401</v>
      </c>
      <c r="G109" s="17">
        <v>0.57297968993666704</v>
      </c>
      <c r="H109" s="17">
        <v>0.63314833790588598</v>
      </c>
      <c r="I109" s="17">
        <v>0.61397760866094098</v>
      </c>
      <c r="J109" s="17">
        <v>0.71038957193541397</v>
      </c>
    </row>
    <row r="110" spans="1:10" x14ac:dyDescent="0.2">
      <c r="A110" s="22" t="s">
        <v>90</v>
      </c>
      <c r="B110" s="17">
        <v>1.0560695377322</v>
      </c>
      <c r="C110" s="17">
        <v>1.1566233201481</v>
      </c>
      <c r="D110" s="17">
        <v>1.23820338891152</v>
      </c>
      <c r="E110" s="17">
        <v>1.2634585976759101</v>
      </c>
      <c r="F110" s="17">
        <v>1.3165707097360699</v>
      </c>
      <c r="G110" s="17">
        <v>1.4234040665568699</v>
      </c>
      <c r="H110" s="17">
        <v>1.5304097398351899</v>
      </c>
      <c r="I110" s="17">
        <v>1.5527351989690901</v>
      </c>
      <c r="J110" s="17">
        <v>1.3151632192668099</v>
      </c>
    </row>
    <row r="111" spans="1:10" x14ac:dyDescent="0.2">
      <c r="A111" s="22" t="s">
        <v>111</v>
      </c>
      <c r="B111" s="17">
        <v>0.94048340333310299</v>
      </c>
      <c r="C111" s="17">
        <v>0.95616379060902201</v>
      </c>
      <c r="D111" s="17">
        <v>0.96091976812837399</v>
      </c>
      <c r="E111" s="17">
        <v>1.0832108867663299</v>
      </c>
      <c r="F111" s="17">
        <v>1.0482355488759401</v>
      </c>
      <c r="G111" s="17">
        <v>1.1276465759463801</v>
      </c>
      <c r="H111" s="17">
        <v>1.1999436529358201</v>
      </c>
      <c r="I111" s="17">
        <v>1.1770864029364501</v>
      </c>
      <c r="J111" s="17">
        <v>1.1743114943736399</v>
      </c>
    </row>
    <row r="112" spans="1:10" x14ac:dyDescent="0.2">
      <c r="A112" s="22" t="s">
        <v>92</v>
      </c>
      <c r="B112" s="17">
        <v>1.3295790922383699</v>
      </c>
      <c r="C112" s="17">
        <v>1.2468066333599299</v>
      </c>
      <c r="D112" s="17">
        <v>1.47393469614554</v>
      </c>
      <c r="E112" s="17">
        <v>1.3689832347552899</v>
      </c>
      <c r="F112" s="17">
        <v>1.49103758793823</v>
      </c>
      <c r="G112" s="17">
        <v>1.4115657106875199</v>
      </c>
      <c r="H112" s="17">
        <v>1.4695523147332501</v>
      </c>
      <c r="I112" s="17">
        <v>1.49244149640604</v>
      </c>
      <c r="J112" s="17">
        <v>1.4256451390923299</v>
      </c>
    </row>
    <row r="113" spans="1:10" x14ac:dyDescent="0.2">
      <c r="A113" s="21" t="s">
        <v>65</v>
      </c>
      <c r="B113" s="25">
        <v>0.55045294291846703</v>
      </c>
      <c r="C113" s="25">
        <v>0.56512509211905404</v>
      </c>
      <c r="D113" s="25">
        <v>0.48321865782909701</v>
      </c>
      <c r="E113" s="25">
        <v>0.494355329449995</v>
      </c>
      <c r="F113" s="25">
        <v>0.50031318512309897</v>
      </c>
      <c r="G113" s="25">
        <v>0.56993882853776401</v>
      </c>
      <c r="H113" s="25">
        <v>0.57443159423016199</v>
      </c>
      <c r="I113" s="25">
        <v>0.62926620270811495</v>
      </c>
      <c r="J113" s="25">
        <v>0.486332117900104</v>
      </c>
    </row>
    <row r="114" spans="1:10" x14ac:dyDescent="0.2">
      <c r="A114" s="22" t="s">
        <v>89</v>
      </c>
      <c r="B114" s="17">
        <v>0.73135745086122705</v>
      </c>
      <c r="C114" s="17">
        <v>0.73029674334022099</v>
      </c>
      <c r="D114" s="17">
        <v>0.59228678342716901</v>
      </c>
      <c r="E114" s="17">
        <v>0.690483654236418</v>
      </c>
      <c r="F114" s="17">
        <v>0.62200657359054701</v>
      </c>
      <c r="G114" s="17">
        <v>0.88932342784681695</v>
      </c>
      <c r="H114" s="17">
        <v>0.766837575441915</v>
      </c>
      <c r="I114" s="17">
        <v>1.1189425902722601</v>
      </c>
      <c r="J114" s="17">
        <v>0.41039134083406198</v>
      </c>
    </row>
    <row r="115" spans="1:10" x14ac:dyDescent="0.2">
      <c r="A115" s="22" t="s">
        <v>54</v>
      </c>
      <c r="B115" s="17">
        <v>0.32777006756156801</v>
      </c>
      <c r="C115" s="17">
        <v>0.237635410314402</v>
      </c>
      <c r="D115" s="17">
        <v>0.12909944487358099</v>
      </c>
      <c r="E115" s="17">
        <v>0.235435477898709</v>
      </c>
      <c r="F115" s="17">
        <v>0.140028008402801</v>
      </c>
      <c r="G115" s="17">
        <v>0.40933840799980498</v>
      </c>
      <c r="H115" s="17">
        <v>0.35816592283860299</v>
      </c>
      <c r="I115" s="17">
        <v>0</v>
      </c>
      <c r="J115" s="17">
        <v>0.185695338177052</v>
      </c>
    </row>
    <row r="116" spans="1:10" x14ac:dyDescent="0.2">
      <c r="A116" s="22" t="s">
        <v>90</v>
      </c>
      <c r="B116" s="17">
        <v>0.33333333333333298</v>
      </c>
      <c r="C116" s="17">
        <v>0.50964719143762505</v>
      </c>
      <c r="D116" s="17">
        <v>0.315301767642306</v>
      </c>
      <c r="E116" s="17">
        <v>0.53160953307119496</v>
      </c>
      <c r="F116" s="17">
        <v>0.54160256030906395</v>
      </c>
      <c r="G116" s="17">
        <v>0.30079260375911898</v>
      </c>
      <c r="H116" s="17">
        <v>0.65044363558799101</v>
      </c>
      <c r="I116" s="17">
        <v>0.37796447300922698</v>
      </c>
      <c r="J116" s="17">
        <v>0.538958431120797</v>
      </c>
    </row>
    <row r="117" spans="1:10" x14ac:dyDescent="0.2">
      <c r="A117" s="22" t="s">
        <v>111</v>
      </c>
      <c r="B117" s="17">
        <v>0.53542059000366404</v>
      </c>
      <c r="C117" s="17">
        <v>0.53091935107608901</v>
      </c>
      <c r="D117" s="17">
        <v>0.49163281460479602</v>
      </c>
      <c r="E117" s="17">
        <v>0.449213838129155</v>
      </c>
      <c r="F117" s="17">
        <v>0.497466918322305</v>
      </c>
      <c r="G117" s="17">
        <v>0.53698289951486899</v>
      </c>
      <c r="H117" s="17">
        <v>0.56397979390299002</v>
      </c>
      <c r="I117" s="17">
        <v>0.45804358042508098</v>
      </c>
      <c r="J117" s="17">
        <v>0.504341215432076</v>
      </c>
    </row>
    <row r="118" spans="1:10" x14ac:dyDescent="0.2">
      <c r="A118" s="22" t="s">
        <v>92</v>
      </c>
      <c r="B118" s="17" t="s">
        <v>74</v>
      </c>
      <c r="C118" s="17">
        <v>1.6431676725155</v>
      </c>
      <c r="D118" s="17">
        <v>0.78679579246944298</v>
      </c>
      <c r="E118" s="17">
        <v>0.92441627773717505</v>
      </c>
      <c r="F118" s="17">
        <v>0.75592894601845395</v>
      </c>
      <c r="G118" s="17">
        <v>0.46291004988627599</v>
      </c>
      <c r="H118" s="17">
        <v>0</v>
      </c>
      <c r="I118" s="17">
        <v>1.2110601416390001</v>
      </c>
      <c r="J118" s="17">
        <v>0.52704627669473003</v>
      </c>
    </row>
    <row r="119" spans="1:10" x14ac:dyDescent="0.2">
      <c r="A119" s="21" t="s">
        <v>66</v>
      </c>
      <c r="B119" s="25">
        <v>0.72433991830792599</v>
      </c>
      <c r="C119" s="25">
        <v>0.66600471548960105</v>
      </c>
      <c r="D119" s="25">
        <v>0.59198974119853698</v>
      </c>
      <c r="E119" s="25">
        <v>0.61467650164376797</v>
      </c>
      <c r="F119" s="25">
        <v>0.67708719129947703</v>
      </c>
      <c r="G119" s="25">
        <v>0.62554144484750795</v>
      </c>
      <c r="H119" s="25">
        <v>0.65120848655246499</v>
      </c>
      <c r="I119" s="25">
        <v>0.66449550996286599</v>
      </c>
      <c r="J119" s="25">
        <v>0.74666387568450399</v>
      </c>
    </row>
    <row r="120" spans="1:10" x14ac:dyDescent="0.2">
      <c r="A120" s="22" t="s">
        <v>89</v>
      </c>
      <c r="B120" s="17">
        <v>0.73656376652968203</v>
      </c>
      <c r="C120" s="17">
        <v>0.66715098686615604</v>
      </c>
      <c r="D120" s="17">
        <v>0.52211054034138404</v>
      </c>
      <c r="E120" s="17">
        <v>0.56949106538898298</v>
      </c>
      <c r="F120" s="17">
        <v>0.53436537144684304</v>
      </c>
      <c r="G120" s="17">
        <v>0.58154509716513403</v>
      </c>
      <c r="H120" s="17">
        <v>0.58513813937980697</v>
      </c>
      <c r="I120" s="17">
        <v>0.61955636689557303</v>
      </c>
      <c r="J120" s="17">
        <v>0.88228264737168705</v>
      </c>
    </row>
    <row r="121" spans="1:10" x14ac:dyDescent="0.2">
      <c r="A121" s="22" t="s">
        <v>54</v>
      </c>
      <c r="B121" s="17">
        <v>0.60173894728570199</v>
      </c>
      <c r="C121" s="17">
        <v>0.47403886308758297</v>
      </c>
      <c r="D121" s="17">
        <v>0.41927721174940802</v>
      </c>
      <c r="E121" s="17">
        <v>0.5013094740888</v>
      </c>
      <c r="F121" s="17">
        <v>0.56796183424706503</v>
      </c>
      <c r="G121" s="17">
        <v>0.64931015487335098</v>
      </c>
      <c r="H121" s="17">
        <v>0.50511005551230803</v>
      </c>
      <c r="I121" s="17">
        <v>0.30216609311120102</v>
      </c>
      <c r="J121" s="17">
        <v>0.37966319830099998</v>
      </c>
    </row>
    <row r="122" spans="1:10" x14ac:dyDescent="0.2">
      <c r="A122" s="22" t="s">
        <v>90</v>
      </c>
      <c r="B122" s="17">
        <v>0.85703171511733001</v>
      </c>
      <c r="C122" s="17">
        <v>0.93691235727219702</v>
      </c>
      <c r="D122" s="17">
        <v>0.71996910863552899</v>
      </c>
      <c r="E122" s="17">
        <v>0.70959327869539501</v>
      </c>
      <c r="F122" s="17">
        <v>0.86368862001055802</v>
      </c>
      <c r="G122" s="17">
        <v>0.70804683694574699</v>
      </c>
      <c r="H122" s="17">
        <v>0.72796900971465905</v>
      </c>
      <c r="I122" s="17">
        <v>0.71677342828754997</v>
      </c>
      <c r="J122" s="17">
        <v>0.65391269291454401</v>
      </c>
    </row>
    <row r="123" spans="1:10" x14ac:dyDescent="0.2">
      <c r="A123" s="22" t="s">
        <v>111</v>
      </c>
      <c r="B123" s="17">
        <v>0.69584510556129098</v>
      </c>
      <c r="C123" s="17">
        <v>0.63120077187406398</v>
      </c>
      <c r="D123" s="17">
        <v>0.56814377740697097</v>
      </c>
      <c r="E123" s="17">
        <v>0.62546765531639903</v>
      </c>
      <c r="F123" s="17">
        <v>0.65383917133695801</v>
      </c>
      <c r="G123" s="17">
        <v>0.60322986335510498</v>
      </c>
      <c r="H123" s="17">
        <v>0.672073173160185</v>
      </c>
      <c r="I123" s="17">
        <v>0.65624191599085302</v>
      </c>
      <c r="J123" s="17">
        <v>0.74751884168814897</v>
      </c>
    </row>
    <row r="124" spans="1:10" x14ac:dyDescent="0.2">
      <c r="A124" s="22" t="s">
        <v>92</v>
      </c>
      <c r="B124" s="17">
        <v>1.0005706134558501</v>
      </c>
      <c r="C124" s="17">
        <v>0.770818916154275</v>
      </c>
      <c r="D124" s="17">
        <v>0.812206924528175</v>
      </c>
      <c r="E124" s="17">
        <v>0.60375446867258098</v>
      </c>
      <c r="F124" s="17">
        <v>0.80104098937986101</v>
      </c>
      <c r="G124" s="17">
        <v>0.672681202353686</v>
      </c>
      <c r="H124" s="17">
        <v>0.59355035656858002</v>
      </c>
      <c r="I124" s="17">
        <v>0.73483125224911405</v>
      </c>
      <c r="J124" s="17">
        <v>0.77421510793022097</v>
      </c>
    </row>
    <row r="125" spans="1:10" x14ac:dyDescent="0.2">
      <c r="A125" s="21" t="s">
        <v>67</v>
      </c>
      <c r="B125" s="25">
        <v>0.43045569101749298</v>
      </c>
      <c r="C125" s="25">
        <v>0.43544948976879899</v>
      </c>
      <c r="D125" s="25">
        <v>0.42323673833695002</v>
      </c>
      <c r="E125" s="25">
        <v>0.42934496264757899</v>
      </c>
      <c r="F125" s="25">
        <v>0.412328039361682</v>
      </c>
      <c r="G125" s="25">
        <v>0.41059206513910501</v>
      </c>
      <c r="H125" s="25">
        <v>0.42114484963211302</v>
      </c>
      <c r="I125" s="25">
        <v>0.415805700835574</v>
      </c>
      <c r="J125" s="25">
        <v>0.39451913178942799</v>
      </c>
    </row>
    <row r="126" spans="1:10" x14ac:dyDescent="0.2">
      <c r="A126" s="22" t="s">
        <v>89</v>
      </c>
      <c r="B126" s="17">
        <v>0.40175055540961002</v>
      </c>
      <c r="C126" s="17">
        <v>0.45604802157206897</v>
      </c>
      <c r="D126" s="17">
        <v>0.43740736243117601</v>
      </c>
      <c r="E126" s="17">
        <v>0.31410161287507199</v>
      </c>
      <c r="F126" s="17">
        <v>0.42711507577575197</v>
      </c>
      <c r="G126" s="17">
        <v>0.42204551320821998</v>
      </c>
      <c r="H126" s="17">
        <v>0.38783174031619999</v>
      </c>
      <c r="I126" s="17">
        <v>0.38760126648920701</v>
      </c>
      <c r="J126" s="17">
        <v>0.49016297316274299</v>
      </c>
    </row>
    <row r="127" spans="1:10" x14ac:dyDescent="0.2">
      <c r="A127" s="22" t="s">
        <v>54</v>
      </c>
      <c r="B127" s="17">
        <v>0.169030850945703</v>
      </c>
      <c r="C127" s="17">
        <v>0.17960530202677499</v>
      </c>
      <c r="D127" s="17">
        <v>0</v>
      </c>
      <c r="E127" s="17">
        <v>0</v>
      </c>
      <c r="F127" s="17">
        <v>0</v>
      </c>
      <c r="G127" s="17">
        <v>0.176776695296637</v>
      </c>
      <c r="H127" s="17">
        <v>0</v>
      </c>
      <c r="I127" s="17">
        <v>0.358568582800318</v>
      </c>
      <c r="J127" s="17">
        <v>0.22360679774997899</v>
      </c>
    </row>
    <row r="128" spans="1:10" x14ac:dyDescent="0.2">
      <c r="A128" s="22" t="s">
        <v>90</v>
      </c>
      <c r="B128" s="17">
        <v>0.58254959882204005</v>
      </c>
      <c r="C128" s="17">
        <v>0.48686930416961399</v>
      </c>
      <c r="D128" s="17">
        <v>0.52121412866118899</v>
      </c>
      <c r="E128" s="17">
        <v>0.73737763404770995</v>
      </c>
      <c r="F128" s="17">
        <v>0.47790131396520102</v>
      </c>
      <c r="G128" s="17">
        <v>0.54029670534006102</v>
      </c>
      <c r="H128" s="17">
        <v>0.49657393446708797</v>
      </c>
      <c r="I128" s="17">
        <v>0.46609702290341798</v>
      </c>
      <c r="J128" s="17">
        <v>0.40755197699357898</v>
      </c>
    </row>
    <row r="129" spans="1:10" x14ac:dyDescent="0.2">
      <c r="A129" s="22" t="s">
        <v>111</v>
      </c>
      <c r="B129" s="17">
        <v>0.33201331771068299</v>
      </c>
      <c r="C129" s="17">
        <v>0.305568651459457</v>
      </c>
      <c r="D129" s="17">
        <v>0.37769453966754002</v>
      </c>
      <c r="E129" s="17">
        <v>0.32779643577427803</v>
      </c>
      <c r="F129" s="17">
        <v>0.29752397194702301</v>
      </c>
      <c r="G129" s="17">
        <v>0.32043973923665597</v>
      </c>
      <c r="H129" s="17">
        <v>0.433035709617063</v>
      </c>
      <c r="I129" s="17">
        <v>0.33477122643990198</v>
      </c>
      <c r="J129" s="17">
        <v>0.33684164718822601</v>
      </c>
    </row>
    <row r="130" spans="1:10" x14ac:dyDescent="0.2">
      <c r="A130" s="23" t="s">
        <v>92</v>
      </c>
      <c r="B130" s="19">
        <v>0.58430654746814303</v>
      </c>
      <c r="C130" s="19">
        <v>0.62582722570239702</v>
      </c>
      <c r="D130" s="19">
        <v>0.47284392725790902</v>
      </c>
      <c r="E130" s="19">
        <v>0.44501437133835797</v>
      </c>
      <c r="F130" s="19">
        <v>0.559402390487169</v>
      </c>
      <c r="G130" s="19">
        <v>0.45316691252685198</v>
      </c>
      <c r="H130" s="19">
        <v>0.362514346682831</v>
      </c>
      <c r="I130" s="19">
        <v>0.51334681613919497</v>
      </c>
      <c r="J130" s="19">
        <v>0.40034197747822498</v>
      </c>
    </row>
    <row r="131" spans="1:10" x14ac:dyDescent="0.2">
      <c r="A131" s="9" t="s">
        <v>21</v>
      </c>
    </row>
    <row r="132" spans="1:10" x14ac:dyDescent="0.2">
      <c r="A132" s="21" t="s">
        <v>63</v>
      </c>
      <c r="B132" s="25">
        <v>3.4561265781250698</v>
      </c>
      <c r="C132" s="25">
        <v>3.3571033925549898</v>
      </c>
      <c r="D132" s="25">
        <v>3.3111342134544102</v>
      </c>
      <c r="E132" s="25">
        <v>3.1729146134421402</v>
      </c>
      <c r="F132" s="25">
        <v>3.31326916359144</v>
      </c>
      <c r="G132" s="25">
        <v>3.2472699805060801</v>
      </c>
      <c r="H132" s="25">
        <v>3.3076259050600099</v>
      </c>
      <c r="I132" s="25">
        <v>3.1619610967386702</v>
      </c>
      <c r="J132" s="25">
        <v>2.9813428484373801</v>
      </c>
    </row>
    <row r="133" spans="1:10" x14ac:dyDescent="0.2">
      <c r="A133" s="22" t="s">
        <v>89</v>
      </c>
      <c r="B133" s="17">
        <v>3.3056425747817602</v>
      </c>
      <c r="C133" s="17">
        <v>3.0953218843424302</v>
      </c>
      <c r="D133" s="17">
        <v>3.2112042360542699</v>
      </c>
      <c r="E133" s="17">
        <v>3.1989745130200999</v>
      </c>
      <c r="F133" s="17">
        <v>3.3915428447039302</v>
      </c>
      <c r="G133" s="17">
        <v>3.21528188670854</v>
      </c>
      <c r="H133" s="17">
        <v>3.4701216880270702</v>
      </c>
      <c r="I133" s="17">
        <v>3.14425089734624</v>
      </c>
      <c r="J133" s="17">
        <v>3.1388166451669499</v>
      </c>
    </row>
    <row r="134" spans="1:10" x14ac:dyDescent="0.2">
      <c r="A134" s="22" t="s">
        <v>54</v>
      </c>
      <c r="B134" s="17">
        <v>1.99445607546476</v>
      </c>
      <c r="C134" s="17">
        <v>2.0069299844209101</v>
      </c>
      <c r="D134" s="17">
        <v>1.8411350322603599</v>
      </c>
      <c r="E134" s="17">
        <v>1.89671523942835</v>
      </c>
      <c r="F134" s="17">
        <v>2.0171354015490701</v>
      </c>
      <c r="G134" s="17">
        <v>1.92024780114183</v>
      </c>
      <c r="H134" s="17">
        <v>2.16382405667084</v>
      </c>
      <c r="I134" s="17">
        <v>1.63269383995914</v>
      </c>
      <c r="J134" s="17">
        <v>1.8554471170945299</v>
      </c>
    </row>
    <row r="135" spans="1:10" x14ac:dyDescent="0.2">
      <c r="A135" s="22" t="s">
        <v>90</v>
      </c>
      <c r="B135" s="17">
        <v>3.7376921704911799</v>
      </c>
      <c r="C135" s="17">
        <v>3.7753638653967601</v>
      </c>
      <c r="D135" s="17">
        <v>3.6086334751909601</v>
      </c>
      <c r="E135" s="17">
        <v>3.4116714931890701</v>
      </c>
      <c r="F135" s="17">
        <v>3.6010803781965302</v>
      </c>
      <c r="G135" s="17">
        <v>3.7016342197743302</v>
      </c>
      <c r="H135" s="17">
        <v>3.8461475419850699</v>
      </c>
      <c r="I135" s="17">
        <v>3.77873383444462</v>
      </c>
      <c r="J135" s="17">
        <v>3.2260206084283398</v>
      </c>
    </row>
    <row r="136" spans="1:10" x14ac:dyDescent="0.2">
      <c r="A136" s="22" t="s">
        <v>111</v>
      </c>
      <c r="B136" s="17">
        <v>3.5711464749669601</v>
      </c>
      <c r="C136" s="17">
        <v>3.4151720001732202</v>
      </c>
      <c r="D136" s="17">
        <v>3.2607536315436301</v>
      </c>
      <c r="E136" s="17">
        <v>3.1162818784390498</v>
      </c>
      <c r="F136" s="17">
        <v>3.1850392336111799</v>
      </c>
      <c r="G136" s="17">
        <v>3.0559194282791902</v>
      </c>
      <c r="H136" s="17">
        <v>3.0599919978891599</v>
      </c>
      <c r="I136" s="17">
        <v>2.9284085099911898</v>
      </c>
      <c r="J136" s="17">
        <v>2.8256132824954201</v>
      </c>
    </row>
    <row r="137" spans="1:10" x14ac:dyDescent="0.2">
      <c r="A137" s="22" t="s">
        <v>92</v>
      </c>
      <c r="B137" s="17">
        <v>3.8289595118071298</v>
      </c>
      <c r="C137" s="17">
        <v>3.8779821948043498</v>
      </c>
      <c r="D137" s="17">
        <v>4.3380143567702802</v>
      </c>
      <c r="E137" s="17">
        <v>3.5354123310515102</v>
      </c>
      <c r="F137" s="17">
        <v>3.6306977750789602</v>
      </c>
      <c r="G137" s="17">
        <v>3.6146124305023801</v>
      </c>
      <c r="H137" s="17">
        <v>3.5746559105073499</v>
      </c>
      <c r="I137" s="17">
        <v>3.5039809214495299</v>
      </c>
      <c r="J137" s="17">
        <v>3.1320619537662102</v>
      </c>
    </row>
    <row r="138" spans="1:10" x14ac:dyDescent="0.2">
      <c r="A138" s="21" t="s">
        <v>64</v>
      </c>
      <c r="B138" s="25">
        <v>1.0589823246022301</v>
      </c>
      <c r="C138" s="25">
        <v>1.0703193553392101</v>
      </c>
      <c r="D138" s="25">
        <v>1.1114133722941499</v>
      </c>
      <c r="E138" s="25">
        <v>1.15807574218153</v>
      </c>
      <c r="F138" s="25">
        <v>1.24406038354708</v>
      </c>
      <c r="G138" s="25">
        <v>1.3040592349289399</v>
      </c>
      <c r="H138" s="25">
        <v>1.3496972129401501</v>
      </c>
      <c r="I138" s="25">
        <v>1.35434147903631</v>
      </c>
      <c r="J138" s="25">
        <v>1.2986045623611699</v>
      </c>
    </row>
    <row r="139" spans="1:10" x14ac:dyDescent="0.2">
      <c r="A139" s="22" t="s">
        <v>89</v>
      </c>
      <c r="B139" s="17">
        <v>1.2123535564919401</v>
      </c>
      <c r="C139" s="17">
        <v>1.1055693806865601</v>
      </c>
      <c r="D139" s="17">
        <v>1.1958871803518101</v>
      </c>
      <c r="E139" s="17">
        <v>1.20188527462415</v>
      </c>
      <c r="F139" s="17">
        <v>1.4164669834439201</v>
      </c>
      <c r="G139" s="17">
        <v>1.4506731291477</v>
      </c>
      <c r="H139" s="17">
        <v>1.43765643589485</v>
      </c>
      <c r="I139" s="17">
        <v>1.4319847503410501</v>
      </c>
      <c r="J139" s="17">
        <v>1.4259247040467</v>
      </c>
    </row>
    <row r="140" spans="1:10" x14ac:dyDescent="0.2">
      <c r="A140" s="22" t="s">
        <v>54</v>
      </c>
      <c r="B140" s="17">
        <v>0.58199659752910804</v>
      </c>
      <c r="C140" s="17">
        <v>0.62602869601786104</v>
      </c>
      <c r="D140" s="17">
        <v>0.53219909805610099</v>
      </c>
      <c r="E140" s="17">
        <v>0.61545703521874695</v>
      </c>
      <c r="F140" s="17">
        <v>0.549653025941784</v>
      </c>
      <c r="G140" s="17">
        <v>0.66138550503318105</v>
      </c>
      <c r="H140" s="17">
        <v>0.65393122059863396</v>
      </c>
      <c r="I140" s="17">
        <v>0.58566424236360004</v>
      </c>
      <c r="J140" s="17">
        <v>0.65146864870677501</v>
      </c>
    </row>
    <row r="141" spans="1:10" x14ac:dyDescent="0.2">
      <c r="A141" s="22" t="s">
        <v>90</v>
      </c>
      <c r="B141" s="17">
        <v>1.0267716977128101</v>
      </c>
      <c r="C141" s="17">
        <v>1.17589027585955</v>
      </c>
      <c r="D141" s="17">
        <v>1.18864149095583</v>
      </c>
      <c r="E141" s="17">
        <v>1.3009648265910201</v>
      </c>
      <c r="F141" s="17">
        <v>1.3536330902064</v>
      </c>
      <c r="G141" s="17">
        <v>1.5223219181499601</v>
      </c>
      <c r="H141" s="17">
        <v>1.6104332314295999</v>
      </c>
      <c r="I141" s="17">
        <v>1.5750045466043501</v>
      </c>
      <c r="J141" s="17">
        <v>1.36080311445983</v>
      </c>
    </row>
    <row r="142" spans="1:10" x14ac:dyDescent="0.2">
      <c r="A142" s="22" t="s">
        <v>111</v>
      </c>
      <c r="B142" s="17">
        <v>0.97591807730454305</v>
      </c>
      <c r="C142" s="17">
        <v>0.99341337232161497</v>
      </c>
      <c r="D142" s="17">
        <v>1.0005313961682201</v>
      </c>
      <c r="E142" s="17">
        <v>1.0846773479916501</v>
      </c>
      <c r="F142" s="17">
        <v>1.08565232774645</v>
      </c>
      <c r="G142" s="17">
        <v>1.12884597542187</v>
      </c>
      <c r="H142" s="17">
        <v>1.1915898141529899</v>
      </c>
      <c r="I142" s="17">
        <v>1.2132855727089999</v>
      </c>
      <c r="J142" s="17">
        <v>1.1895008497872701</v>
      </c>
    </row>
    <row r="143" spans="1:10" x14ac:dyDescent="0.2">
      <c r="A143" s="22" t="s">
        <v>92</v>
      </c>
      <c r="B143" s="17">
        <v>1.4300974352122999</v>
      </c>
      <c r="C143" s="17">
        <v>1.38635623921492</v>
      </c>
      <c r="D143" s="17">
        <v>1.5128402669485801</v>
      </c>
      <c r="E143" s="17">
        <v>1.36923024630709</v>
      </c>
      <c r="F143" s="17">
        <v>1.50237289302468</v>
      </c>
      <c r="G143" s="17">
        <v>1.5211548585324</v>
      </c>
      <c r="H143" s="17">
        <v>1.5662062894694</v>
      </c>
      <c r="I143" s="17">
        <v>1.5313769516868601</v>
      </c>
      <c r="J143" s="17">
        <v>1.50807327271986</v>
      </c>
    </row>
    <row r="144" spans="1:10" x14ac:dyDescent="0.2">
      <c r="A144" s="21" t="s">
        <v>65</v>
      </c>
      <c r="B144" s="25">
        <v>0.58851350557603799</v>
      </c>
      <c r="C144" s="25">
        <v>0.56681976398540801</v>
      </c>
      <c r="D144" s="25">
        <v>0.50570117046251695</v>
      </c>
      <c r="E144" s="25">
        <v>0.49801019623211801</v>
      </c>
      <c r="F144" s="25">
        <v>0.49526573461089202</v>
      </c>
      <c r="G144" s="25">
        <v>0.55743908052693403</v>
      </c>
      <c r="H144" s="25">
        <v>0.60656819372863202</v>
      </c>
      <c r="I144" s="25">
        <v>0.61895523060040403</v>
      </c>
      <c r="J144" s="25">
        <v>0.51548499851197005</v>
      </c>
    </row>
    <row r="145" spans="1:10" x14ac:dyDescent="0.2">
      <c r="A145" s="22" t="s">
        <v>89</v>
      </c>
      <c r="B145" s="17">
        <v>0.95833333333333304</v>
      </c>
      <c r="C145" s="17">
        <v>0.79718955824354298</v>
      </c>
      <c r="D145" s="17">
        <v>0.67675899401346096</v>
      </c>
      <c r="E145" s="17">
        <v>0.68505897162726004</v>
      </c>
      <c r="F145" s="17">
        <v>0.67320807313255604</v>
      </c>
      <c r="G145" s="17">
        <v>0.81146446396079897</v>
      </c>
      <c r="H145" s="17">
        <v>0.88525940295842998</v>
      </c>
      <c r="I145" s="17">
        <v>1.0854225336258401</v>
      </c>
      <c r="J145" s="17">
        <v>0.74810893259145494</v>
      </c>
    </row>
    <row r="146" spans="1:10" x14ac:dyDescent="0.2">
      <c r="A146" s="22" t="s">
        <v>54</v>
      </c>
      <c r="B146" s="17">
        <v>0.33634998607300898</v>
      </c>
      <c r="C146" s="17">
        <v>0.26663752754548797</v>
      </c>
      <c r="D146" s="17">
        <v>0.23464053310389699</v>
      </c>
      <c r="E146" s="17">
        <v>0.24075811208259301</v>
      </c>
      <c r="F146" s="17">
        <v>0.27095704736911203</v>
      </c>
      <c r="G146" s="17">
        <v>0.39748454915568299</v>
      </c>
      <c r="H146" s="17">
        <v>0.353952931223183</v>
      </c>
      <c r="I146" s="17">
        <v>0.273276312733094</v>
      </c>
      <c r="J146" s="17">
        <v>0.30032661958503198</v>
      </c>
    </row>
    <row r="147" spans="1:10" x14ac:dyDescent="0.2">
      <c r="A147" s="22" t="s">
        <v>90</v>
      </c>
      <c r="B147" s="17">
        <v>0.562295714538387</v>
      </c>
      <c r="C147" s="17">
        <v>0.50662280511902202</v>
      </c>
      <c r="D147" s="17">
        <v>0.67552052947319896</v>
      </c>
      <c r="E147" s="17">
        <v>0.432612911665819</v>
      </c>
      <c r="F147" s="17">
        <v>0.511828179281273</v>
      </c>
      <c r="G147" s="17">
        <v>0.245934688418982</v>
      </c>
      <c r="H147" s="17">
        <v>0.52281290471193698</v>
      </c>
      <c r="I147" s="17">
        <v>0.45241392835886401</v>
      </c>
      <c r="J147" s="17">
        <v>0.63751316404448599</v>
      </c>
    </row>
    <row r="148" spans="1:10" x14ac:dyDescent="0.2">
      <c r="A148" s="22" t="s">
        <v>111</v>
      </c>
      <c r="B148" s="17">
        <v>0.51128564533956</v>
      </c>
      <c r="C148" s="17">
        <v>0.51573700151478197</v>
      </c>
      <c r="D148" s="17">
        <v>0.47730674336682</v>
      </c>
      <c r="E148" s="17">
        <v>0.471335729153538</v>
      </c>
      <c r="F148" s="17">
        <v>0.47628004815279301</v>
      </c>
      <c r="G148" s="17">
        <v>0.53681421355699699</v>
      </c>
      <c r="H148" s="17">
        <v>0.56066533708730704</v>
      </c>
      <c r="I148" s="17">
        <v>0.45955910853715698</v>
      </c>
      <c r="J148" s="17">
        <v>0.48689238060376</v>
      </c>
    </row>
    <row r="149" spans="1:10" x14ac:dyDescent="0.2">
      <c r="A149" s="22" t="s">
        <v>92</v>
      </c>
      <c r="B149" s="17">
        <v>0.89442719099991597</v>
      </c>
      <c r="C149" s="17">
        <v>1.4638501094228</v>
      </c>
      <c r="D149" s="17">
        <v>0.75592894601845395</v>
      </c>
      <c r="E149" s="17">
        <v>0.86971849262290402</v>
      </c>
      <c r="F149" s="17">
        <v>0.69920589878010098</v>
      </c>
      <c r="G149" s="17">
        <v>0.483045891539648</v>
      </c>
      <c r="H149" s="17">
        <v>0.316227766016838</v>
      </c>
      <c r="I149" s="17">
        <v>1.16496474502144</v>
      </c>
      <c r="J149" s="17">
        <v>0.48038446141526098</v>
      </c>
    </row>
    <row r="150" spans="1:10" x14ac:dyDescent="0.2">
      <c r="A150" s="21" t="s">
        <v>66</v>
      </c>
      <c r="B150" s="25">
        <v>0.75986429491071095</v>
      </c>
      <c r="C150" s="25">
        <v>0.70403576530999901</v>
      </c>
      <c r="D150" s="25">
        <v>0.67443239716720704</v>
      </c>
      <c r="E150" s="25">
        <v>0.70653732281003501</v>
      </c>
      <c r="F150" s="25">
        <v>0.67844741669890096</v>
      </c>
      <c r="G150" s="25">
        <v>0.63466749523410204</v>
      </c>
      <c r="H150" s="25">
        <v>0.67647026632590102</v>
      </c>
      <c r="I150" s="25">
        <v>0.73583482718636595</v>
      </c>
      <c r="J150" s="25">
        <v>0.74798182580348505</v>
      </c>
    </row>
    <row r="151" spans="1:10" x14ac:dyDescent="0.2">
      <c r="A151" s="22" t="s">
        <v>89</v>
      </c>
      <c r="B151" s="17">
        <v>0.67767175432315896</v>
      </c>
      <c r="C151" s="17">
        <v>0.718752188725723</v>
      </c>
      <c r="D151" s="17">
        <v>0.68123203053889603</v>
      </c>
      <c r="E151" s="17">
        <v>0.77762196467076095</v>
      </c>
      <c r="F151" s="17">
        <v>0.55277726911065095</v>
      </c>
      <c r="G151" s="17">
        <v>0.56536307418301901</v>
      </c>
      <c r="H151" s="17">
        <v>0.66036425866394299</v>
      </c>
      <c r="I151" s="17">
        <v>0.62947738552812604</v>
      </c>
      <c r="J151" s="17">
        <v>0.81920695943750599</v>
      </c>
    </row>
    <row r="152" spans="1:10" x14ac:dyDescent="0.2">
      <c r="A152" s="22" t="s">
        <v>54</v>
      </c>
      <c r="B152" s="17">
        <v>0.61251358412124801</v>
      </c>
      <c r="C152" s="17">
        <v>0.55077892998813605</v>
      </c>
      <c r="D152" s="17">
        <v>0.404390739790641</v>
      </c>
      <c r="E152" s="17">
        <v>0.49352458705016899</v>
      </c>
      <c r="F152" s="17">
        <v>0.50624544129725402</v>
      </c>
      <c r="G152" s="17">
        <v>0.60317493130565603</v>
      </c>
      <c r="H152" s="17">
        <v>0.52861180193839596</v>
      </c>
      <c r="I152" s="17">
        <v>0.42046554824214399</v>
      </c>
      <c r="J152" s="17">
        <v>0.53803736516850997</v>
      </c>
    </row>
    <row r="153" spans="1:10" x14ac:dyDescent="0.2">
      <c r="A153" s="22" t="s">
        <v>90</v>
      </c>
      <c r="B153" s="17">
        <v>0.90696952448161094</v>
      </c>
      <c r="C153" s="17">
        <v>0.93932129568628098</v>
      </c>
      <c r="D153" s="17">
        <v>0.75154799772672498</v>
      </c>
      <c r="E153" s="17">
        <v>0.81015575250001504</v>
      </c>
      <c r="F153" s="17">
        <v>0.82233871601391895</v>
      </c>
      <c r="G153" s="17">
        <v>0.73731304212549598</v>
      </c>
      <c r="H153" s="17">
        <v>0.78157067062313301</v>
      </c>
      <c r="I153" s="17">
        <v>0.78139916609951898</v>
      </c>
      <c r="J153" s="17">
        <v>0.75433496359626995</v>
      </c>
    </row>
    <row r="154" spans="1:10" x14ac:dyDescent="0.2">
      <c r="A154" s="22" t="s">
        <v>111</v>
      </c>
      <c r="B154" s="17">
        <v>0.74213622607720098</v>
      </c>
      <c r="C154" s="17">
        <v>0.67578389346331802</v>
      </c>
      <c r="D154" s="17">
        <v>0.64927969252949103</v>
      </c>
      <c r="E154" s="17">
        <v>0.69689052488773895</v>
      </c>
      <c r="F154" s="17">
        <v>0.67704279556821101</v>
      </c>
      <c r="G154" s="17">
        <v>0.62640155393814001</v>
      </c>
      <c r="H154" s="17">
        <v>0.678139886491403</v>
      </c>
      <c r="I154" s="17">
        <v>0.76710602691197705</v>
      </c>
      <c r="J154" s="17">
        <v>0.73442769322775103</v>
      </c>
    </row>
    <row r="155" spans="1:10" x14ac:dyDescent="0.2">
      <c r="A155" s="22" t="s">
        <v>92</v>
      </c>
      <c r="B155" s="17">
        <v>1.0567347805146801</v>
      </c>
      <c r="C155" s="17">
        <v>0.77555734029567103</v>
      </c>
      <c r="D155" s="17">
        <v>0.91184896307915597</v>
      </c>
      <c r="E155" s="17">
        <v>0.674746817300519</v>
      </c>
      <c r="F155" s="17">
        <v>0.75509223900989897</v>
      </c>
      <c r="G155" s="17">
        <v>0.65345223733587798</v>
      </c>
      <c r="H155" s="17">
        <v>0.62540059619770605</v>
      </c>
      <c r="I155" s="17">
        <v>0.72937468015399198</v>
      </c>
      <c r="J155" s="17">
        <v>0.79084657766938604</v>
      </c>
    </row>
    <row r="156" spans="1:10" x14ac:dyDescent="0.2">
      <c r="A156" s="21" t="s">
        <v>67</v>
      </c>
      <c r="B156" s="25">
        <v>0.39908241234466402</v>
      </c>
      <c r="C156" s="25">
        <v>0.42680014825799401</v>
      </c>
      <c r="D156" s="25">
        <v>0.413540282459472</v>
      </c>
      <c r="E156" s="25">
        <v>0.412992928919243</v>
      </c>
      <c r="F156" s="25">
        <v>0.411041645987129</v>
      </c>
      <c r="G156" s="25">
        <v>0.39935608237776699</v>
      </c>
      <c r="H156" s="25">
        <v>0.424667299751392</v>
      </c>
      <c r="I156" s="25">
        <v>0.39488338859257699</v>
      </c>
      <c r="J156" s="25">
        <v>0.39951135350259998</v>
      </c>
    </row>
    <row r="157" spans="1:10" x14ac:dyDescent="0.2">
      <c r="A157" s="22" t="s">
        <v>89</v>
      </c>
      <c r="B157" s="17">
        <v>0.40499630071982401</v>
      </c>
      <c r="C157" s="17">
        <v>0.48016200969626399</v>
      </c>
      <c r="D157" s="17">
        <v>0.45324070390730797</v>
      </c>
      <c r="E157" s="17">
        <v>0.34053307824659301</v>
      </c>
      <c r="F157" s="17">
        <v>0.424180393997804</v>
      </c>
      <c r="G157" s="17">
        <v>0.413689496388085</v>
      </c>
      <c r="H157" s="17">
        <v>0.37573457465109</v>
      </c>
      <c r="I157" s="17">
        <v>0.36325639846391999</v>
      </c>
      <c r="J157" s="17">
        <v>0.46887542172840702</v>
      </c>
    </row>
    <row r="158" spans="1:10" x14ac:dyDescent="0.2">
      <c r="A158" s="22" t="s">
        <v>54</v>
      </c>
      <c r="B158" s="17">
        <v>0.14433756729740599</v>
      </c>
      <c r="C158" s="17">
        <v>0.152498570332605</v>
      </c>
      <c r="D158" s="17">
        <v>0.16222142113076299</v>
      </c>
      <c r="E158" s="17">
        <v>0</v>
      </c>
      <c r="F158" s="17">
        <v>0</v>
      </c>
      <c r="G158" s="17">
        <v>0.16222142113076299</v>
      </c>
      <c r="H158" s="17">
        <v>0</v>
      </c>
      <c r="I158" s="17">
        <v>0.30512857662936499</v>
      </c>
      <c r="J158" s="17">
        <v>0.17960530202677499</v>
      </c>
    </row>
    <row r="159" spans="1:10" x14ac:dyDescent="0.2">
      <c r="A159" s="22" t="s">
        <v>90</v>
      </c>
      <c r="B159" s="17">
        <v>0.53792686313059301</v>
      </c>
      <c r="C159" s="17">
        <v>0.46851465741411602</v>
      </c>
      <c r="D159" s="17">
        <v>0.49509978375689501</v>
      </c>
      <c r="E159" s="17">
        <v>0.65389155907510299</v>
      </c>
      <c r="F159" s="17">
        <v>0.497309706545288</v>
      </c>
      <c r="G159" s="17">
        <v>0.51555928524063699</v>
      </c>
      <c r="H159" s="17">
        <v>0.52288072762260895</v>
      </c>
      <c r="I159" s="17">
        <v>0.43046661605482101</v>
      </c>
      <c r="J159" s="17">
        <v>0.46039744999924997</v>
      </c>
    </row>
    <row r="160" spans="1:10" x14ac:dyDescent="0.2">
      <c r="A160" s="22" t="s">
        <v>111</v>
      </c>
      <c r="B160" s="17">
        <v>0.31490570213659203</v>
      </c>
      <c r="C160" s="17">
        <v>0.308452996598786</v>
      </c>
      <c r="D160" s="17">
        <v>0.353104724654209</v>
      </c>
      <c r="E160" s="17">
        <v>0.33408407643745802</v>
      </c>
      <c r="F160" s="17">
        <v>0.32470425639322897</v>
      </c>
      <c r="G160" s="17">
        <v>0.29297331951099298</v>
      </c>
      <c r="H160" s="17">
        <v>0.389036709303411</v>
      </c>
      <c r="I160" s="17">
        <v>0.352114419383523</v>
      </c>
      <c r="J160" s="17">
        <v>0.33343639971926797</v>
      </c>
    </row>
    <row r="161" spans="1:10" x14ac:dyDescent="0.2">
      <c r="A161" s="23" t="s">
        <v>92</v>
      </c>
      <c r="B161" s="19">
        <v>0.51490871486427503</v>
      </c>
      <c r="C161" s="19">
        <v>0.60237103520134905</v>
      </c>
      <c r="D161" s="19">
        <v>0.487183832183884</v>
      </c>
      <c r="E161" s="19">
        <v>0.437057484178137</v>
      </c>
      <c r="F161" s="19">
        <v>0.52191873035787495</v>
      </c>
      <c r="G161" s="19">
        <v>0.46069844590563003</v>
      </c>
      <c r="H161" s="19">
        <v>0.45899555588861002</v>
      </c>
      <c r="I161" s="19">
        <v>0.46774002141177201</v>
      </c>
      <c r="J161" s="19">
        <v>0.39520824273504901</v>
      </c>
    </row>
    <row r="163" spans="1:10" x14ac:dyDescent="0.2">
      <c r="A163" s="13" t="s">
        <v>22</v>
      </c>
    </row>
    <row r="164" spans="1:10" x14ac:dyDescent="0.2">
      <c r="A164" s="13" t="s">
        <v>112</v>
      </c>
    </row>
    <row r="165" spans="1:10" x14ac:dyDescent="0.2">
      <c r="A165" s="13" t="s">
        <v>75</v>
      </c>
    </row>
    <row r="166" spans="1:10" x14ac:dyDescent="0.2">
      <c r="A166" s="13" t="s">
        <v>79</v>
      </c>
    </row>
    <row r="167" spans="1:10" x14ac:dyDescent="0.2">
      <c r="A167" s="13" t="s">
        <v>26</v>
      </c>
    </row>
    <row r="168" spans="1:10" x14ac:dyDescent="0.2">
      <c r="A168" s="13"/>
    </row>
    <row r="169" spans="1:10" x14ac:dyDescent="0.2">
      <c r="A169" s="13" t="s">
        <v>143</v>
      </c>
    </row>
    <row r="170" spans="1:10" x14ac:dyDescent="0.2">
      <c r="A170" s="13" t="s">
        <v>278</v>
      </c>
    </row>
  </sheetData>
  <mergeCells count="1">
    <mergeCell ref="B6:J6"/>
  </mergeCells>
  <pageMargins left="0.7" right="0.7" top="0.75" bottom="0.75" header="0.3" footer="0.3"/>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J97"/>
  <sheetViews>
    <sheetView showGridLines="0" workbookViewId="0">
      <pane xSplit="1" ySplit="6" topLeftCell="B82"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HYPERLINK("#'Contents'!A36", "Link to contents")</f>
        <v>Link to contents</v>
      </c>
    </row>
    <row r="3" spans="1:10" ht="15" x14ac:dyDescent="0.25">
      <c r="A3" s="2" t="s">
        <v>121</v>
      </c>
    </row>
    <row r="5" spans="1:10" x14ac:dyDescent="0.2">
      <c r="B5" s="5" t="s">
        <v>4</v>
      </c>
      <c r="C5" s="5" t="s">
        <v>5</v>
      </c>
      <c r="D5" s="5" t="s">
        <v>6</v>
      </c>
      <c r="E5" s="5" t="s">
        <v>7</v>
      </c>
      <c r="F5" s="5" t="s">
        <v>8</v>
      </c>
      <c r="G5" s="5" t="s">
        <v>9</v>
      </c>
      <c r="H5" s="5" t="s">
        <v>10</v>
      </c>
      <c r="I5" s="5" t="s">
        <v>11</v>
      </c>
      <c r="J5" s="5" t="s">
        <v>12</v>
      </c>
    </row>
    <row r="6" spans="1:10" x14ac:dyDescent="0.2">
      <c r="A6" s="6"/>
      <c r="B6" s="91" t="s">
        <v>13</v>
      </c>
      <c r="C6" s="92"/>
      <c r="D6" s="92"/>
      <c r="E6" s="92"/>
      <c r="F6" s="92"/>
      <c r="G6" s="92"/>
      <c r="H6" s="92"/>
      <c r="I6" s="92"/>
      <c r="J6" s="92"/>
    </row>
    <row r="7" spans="1:10" x14ac:dyDescent="0.2">
      <c r="A7" s="9" t="s">
        <v>14</v>
      </c>
    </row>
    <row r="8" spans="1:10" x14ac:dyDescent="0.2">
      <c r="A8" s="22" t="s">
        <v>122</v>
      </c>
      <c r="B8" s="7">
        <v>89</v>
      </c>
      <c r="C8" s="7">
        <v>146</v>
      </c>
      <c r="D8" s="7">
        <v>149</v>
      </c>
      <c r="E8" s="7">
        <v>185</v>
      </c>
      <c r="F8" s="7">
        <v>183</v>
      </c>
      <c r="G8" s="7">
        <v>161</v>
      </c>
      <c r="H8" s="7">
        <v>185</v>
      </c>
      <c r="I8" s="7">
        <v>165</v>
      </c>
      <c r="J8" s="7">
        <v>190</v>
      </c>
    </row>
    <row r="9" spans="1:10" x14ac:dyDescent="0.2">
      <c r="A9" s="22" t="s">
        <v>123</v>
      </c>
      <c r="B9" s="7">
        <v>11</v>
      </c>
      <c r="C9" s="7">
        <v>6</v>
      </c>
      <c r="D9" s="7">
        <v>17</v>
      </c>
      <c r="E9" s="7">
        <v>28</v>
      </c>
      <c r="F9" s="7">
        <v>24</v>
      </c>
      <c r="G9" s="7">
        <v>29</v>
      </c>
      <c r="H9" s="7">
        <v>25</v>
      </c>
      <c r="I9" s="7">
        <v>33</v>
      </c>
      <c r="J9" s="7">
        <v>27</v>
      </c>
    </row>
    <row r="10" spans="1:10" x14ac:dyDescent="0.2">
      <c r="A10" s="22" t="s">
        <v>124</v>
      </c>
      <c r="B10" s="7">
        <v>23</v>
      </c>
      <c r="C10" s="7">
        <v>28</v>
      </c>
      <c r="D10" s="7">
        <v>48</v>
      </c>
      <c r="E10" s="7">
        <v>52</v>
      </c>
      <c r="F10" s="7">
        <v>40</v>
      </c>
      <c r="G10" s="7">
        <v>43</v>
      </c>
      <c r="H10" s="7">
        <v>53</v>
      </c>
      <c r="I10" s="7">
        <v>51</v>
      </c>
      <c r="J10" s="7">
        <v>60</v>
      </c>
    </row>
    <row r="11" spans="1:10" x14ac:dyDescent="0.2">
      <c r="A11" s="21" t="s">
        <v>15</v>
      </c>
      <c r="B11" s="20"/>
      <c r="C11" s="20"/>
      <c r="D11" s="20"/>
      <c r="E11" s="20"/>
      <c r="F11" s="20"/>
      <c r="G11" s="20"/>
      <c r="H11" s="20"/>
      <c r="I11" s="20"/>
      <c r="J11" s="20"/>
    </row>
    <row r="12" spans="1:10" x14ac:dyDescent="0.2">
      <c r="A12" s="22" t="s">
        <v>122</v>
      </c>
      <c r="B12" s="7">
        <v>58</v>
      </c>
      <c r="C12" s="7">
        <v>96</v>
      </c>
      <c r="D12" s="7">
        <v>90</v>
      </c>
      <c r="E12" s="7">
        <v>126</v>
      </c>
      <c r="F12" s="7">
        <v>101</v>
      </c>
      <c r="G12" s="7">
        <v>92</v>
      </c>
      <c r="H12" s="7">
        <v>102</v>
      </c>
      <c r="I12" s="7">
        <v>81</v>
      </c>
      <c r="J12" s="7">
        <v>93</v>
      </c>
    </row>
    <row r="13" spans="1:10" x14ac:dyDescent="0.2">
      <c r="A13" s="22" t="s">
        <v>123</v>
      </c>
      <c r="B13" s="7">
        <v>4</v>
      </c>
      <c r="C13" s="7">
        <v>2</v>
      </c>
      <c r="D13" s="7">
        <v>2</v>
      </c>
      <c r="E13" s="7">
        <v>6</v>
      </c>
      <c r="F13" s="7">
        <v>8</v>
      </c>
      <c r="G13" s="7">
        <v>2</v>
      </c>
      <c r="H13" s="7">
        <v>2</v>
      </c>
      <c r="I13" s="7">
        <v>4</v>
      </c>
      <c r="J13" s="7">
        <v>2</v>
      </c>
    </row>
    <row r="14" spans="1:10" x14ac:dyDescent="0.2">
      <c r="A14" s="22" t="s">
        <v>124</v>
      </c>
      <c r="B14" s="7">
        <v>4</v>
      </c>
      <c r="C14" s="7">
        <v>6</v>
      </c>
      <c r="D14" s="7">
        <v>28</v>
      </c>
      <c r="E14" s="7">
        <v>24</v>
      </c>
      <c r="F14" s="7">
        <v>16</v>
      </c>
      <c r="G14" s="7">
        <v>17</v>
      </c>
      <c r="H14" s="7">
        <v>18</v>
      </c>
      <c r="I14" s="7">
        <v>22</v>
      </c>
      <c r="J14" s="7">
        <v>21</v>
      </c>
    </row>
    <row r="15" spans="1:10" x14ac:dyDescent="0.2">
      <c r="A15" s="21" t="s">
        <v>16</v>
      </c>
      <c r="B15" s="20"/>
      <c r="C15" s="20"/>
      <c r="D15" s="20"/>
      <c r="E15" s="20"/>
      <c r="F15" s="20"/>
      <c r="G15" s="20"/>
      <c r="H15" s="20"/>
      <c r="I15" s="20"/>
      <c r="J15" s="20"/>
    </row>
    <row r="16" spans="1:10" x14ac:dyDescent="0.2">
      <c r="A16" s="22" t="s">
        <v>122</v>
      </c>
      <c r="B16" s="7">
        <v>6</v>
      </c>
      <c r="C16" s="7">
        <v>11</v>
      </c>
      <c r="D16" s="7">
        <v>12</v>
      </c>
      <c r="E16" s="7">
        <v>13</v>
      </c>
      <c r="F16" s="7">
        <v>19</v>
      </c>
      <c r="G16" s="7">
        <v>15</v>
      </c>
      <c r="H16" s="7">
        <v>12</v>
      </c>
      <c r="I16" s="7">
        <v>11</v>
      </c>
      <c r="J16" s="7">
        <v>4</v>
      </c>
    </row>
    <row r="17" spans="1:10" x14ac:dyDescent="0.2">
      <c r="A17" s="22" t="s">
        <v>123</v>
      </c>
      <c r="B17" s="7">
        <v>0</v>
      </c>
      <c r="C17" s="7">
        <v>0</v>
      </c>
      <c r="D17" s="7">
        <v>2</v>
      </c>
      <c r="E17" s="7">
        <v>0</v>
      </c>
      <c r="F17" s="7">
        <v>0</v>
      </c>
      <c r="G17" s="7">
        <v>0</v>
      </c>
      <c r="H17" s="7">
        <v>0</v>
      </c>
      <c r="I17" s="7">
        <v>0</v>
      </c>
      <c r="J17" s="7">
        <v>0</v>
      </c>
    </row>
    <row r="18" spans="1:10" x14ac:dyDescent="0.2">
      <c r="A18" s="22" t="s">
        <v>124</v>
      </c>
      <c r="B18" s="7">
        <v>2</v>
      </c>
      <c r="C18" s="7">
        <v>2</v>
      </c>
      <c r="D18" s="7">
        <v>5</v>
      </c>
      <c r="E18" s="7">
        <v>4</v>
      </c>
      <c r="F18" s="7">
        <v>2</v>
      </c>
      <c r="G18" s="7">
        <v>2</v>
      </c>
      <c r="H18" s="7">
        <v>2</v>
      </c>
      <c r="I18" s="7">
        <v>0</v>
      </c>
      <c r="J18" s="7">
        <v>0</v>
      </c>
    </row>
    <row r="19" spans="1:10" x14ac:dyDescent="0.2">
      <c r="A19" s="21" t="s">
        <v>17</v>
      </c>
      <c r="B19" s="20"/>
      <c r="C19" s="20"/>
      <c r="D19" s="20"/>
      <c r="E19" s="20"/>
      <c r="F19" s="20"/>
      <c r="G19" s="20"/>
      <c r="H19" s="20"/>
      <c r="I19" s="20"/>
      <c r="J19" s="20"/>
    </row>
    <row r="20" spans="1:10" x14ac:dyDescent="0.2">
      <c r="A20" s="22" t="s">
        <v>122</v>
      </c>
      <c r="B20" s="7">
        <v>25</v>
      </c>
      <c r="C20" s="7">
        <v>39</v>
      </c>
      <c r="D20" s="7">
        <v>47</v>
      </c>
      <c r="E20" s="7">
        <v>46</v>
      </c>
      <c r="F20" s="7">
        <v>63</v>
      </c>
      <c r="G20" s="7">
        <v>54</v>
      </c>
      <c r="H20" s="7">
        <v>71</v>
      </c>
      <c r="I20" s="7">
        <v>73</v>
      </c>
      <c r="J20" s="7">
        <v>93</v>
      </c>
    </row>
    <row r="21" spans="1:10" x14ac:dyDescent="0.2">
      <c r="A21" s="22" t="s">
        <v>123</v>
      </c>
      <c r="B21" s="7">
        <v>7</v>
      </c>
      <c r="C21" s="7">
        <v>4</v>
      </c>
      <c r="D21" s="7">
        <v>13</v>
      </c>
      <c r="E21" s="7">
        <v>22</v>
      </c>
      <c r="F21" s="7">
        <v>16</v>
      </c>
      <c r="G21" s="7">
        <v>27</v>
      </c>
      <c r="H21" s="7">
        <v>23</v>
      </c>
      <c r="I21" s="7">
        <v>29</v>
      </c>
      <c r="J21" s="7">
        <v>25</v>
      </c>
    </row>
    <row r="22" spans="1:10" x14ac:dyDescent="0.2">
      <c r="A22" s="23" t="s">
        <v>124</v>
      </c>
      <c r="B22" s="11">
        <v>17</v>
      </c>
      <c r="C22" s="11">
        <v>20</v>
      </c>
      <c r="D22" s="11">
        <v>15</v>
      </c>
      <c r="E22" s="11">
        <v>24</v>
      </c>
      <c r="F22" s="11">
        <v>22</v>
      </c>
      <c r="G22" s="11">
        <v>24</v>
      </c>
      <c r="H22" s="11">
        <v>33</v>
      </c>
      <c r="I22" s="11">
        <v>29</v>
      </c>
      <c r="J22" s="11">
        <v>39</v>
      </c>
    </row>
    <row r="23" spans="1:10" x14ac:dyDescent="0.2">
      <c r="A23" s="9" t="s">
        <v>18</v>
      </c>
    </row>
    <row r="24" spans="1:10" x14ac:dyDescent="0.2">
      <c r="A24" s="22" t="s">
        <v>122</v>
      </c>
      <c r="B24" s="7">
        <v>382</v>
      </c>
      <c r="C24" s="7">
        <v>504</v>
      </c>
      <c r="D24" s="7">
        <v>623</v>
      </c>
      <c r="E24" s="7">
        <v>798</v>
      </c>
      <c r="F24" s="7">
        <v>856</v>
      </c>
      <c r="G24" s="7">
        <v>801</v>
      </c>
      <c r="H24" s="7">
        <v>788</v>
      </c>
      <c r="I24" s="7">
        <v>678</v>
      </c>
      <c r="J24" s="7">
        <v>713</v>
      </c>
    </row>
    <row r="25" spans="1:10" x14ac:dyDescent="0.2">
      <c r="A25" s="22" t="s">
        <v>123</v>
      </c>
      <c r="B25" s="7">
        <v>52</v>
      </c>
      <c r="C25" s="7">
        <v>53</v>
      </c>
      <c r="D25" s="7">
        <v>86</v>
      </c>
      <c r="E25" s="7">
        <v>104</v>
      </c>
      <c r="F25" s="7">
        <v>98</v>
      </c>
      <c r="G25" s="7">
        <v>131</v>
      </c>
      <c r="H25" s="7">
        <v>123</v>
      </c>
      <c r="I25" s="7">
        <v>100</v>
      </c>
      <c r="J25" s="7">
        <v>109</v>
      </c>
    </row>
    <row r="26" spans="1:10" x14ac:dyDescent="0.2">
      <c r="A26" s="22" t="s">
        <v>124</v>
      </c>
      <c r="B26" s="7">
        <v>137</v>
      </c>
      <c r="C26" s="7">
        <v>135</v>
      </c>
      <c r="D26" s="7">
        <v>167</v>
      </c>
      <c r="E26" s="7">
        <v>162</v>
      </c>
      <c r="F26" s="7">
        <v>194</v>
      </c>
      <c r="G26" s="7">
        <v>220</v>
      </c>
      <c r="H26" s="7">
        <v>243</v>
      </c>
      <c r="I26" s="7">
        <v>201</v>
      </c>
      <c r="J26" s="7">
        <v>185</v>
      </c>
    </row>
    <row r="27" spans="1:10" x14ac:dyDescent="0.2">
      <c r="A27" s="21" t="s">
        <v>15</v>
      </c>
      <c r="B27" s="20"/>
      <c r="C27" s="20"/>
      <c r="D27" s="20"/>
      <c r="E27" s="20"/>
      <c r="F27" s="20"/>
      <c r="G27" s="20"/>
      <c r="H27" s="20"/>
      <c r="I27" s="20"/>
      <c r="J27" s="20"/>
    </row>
    <row r="28" spans="1:10" x14ac:dyDescent="0.2">
      <c r="A28" s="22" t="s">
        <v>122</v>
      </c>
      <c r="B28" s="7">
        <v>227</v>
      </c>
      <c r="C28" s="7">
        <v>293</v>
      </c>
      <c r="D28" s="7">
        <v>379</v>
      </c>
      <c r="E28" s="7">
        <v>487</v>
      </c>
      <c r="F28" s="7">
        <v>511</v>
      </c>
      <c r="G28" s="7">
        <v>451</v>
      </c>
      <c r="H28" s="7">
        <v>440</v>
      </c>
      <c r="I28" s="7">
        <v>340</v>
      </c>
      <c r="J28" s="7">
        <v>369</v>
      </c>
    </row>
    <row r="29" spans="1:10" x14ac:dyDescent="0.2">
      <c r="A29" s="22" t="s">
        <v>123</v>
      </c>
      <c r="B29" s="7">
        <v>14</v>
      </c>
      <c r="C29" s="7">
        <v>10</v>
      </c>
      <c r="D29" s="7">
        <v>14</v>
      </c>
      <c r="E29" s="7">
        <v>16</v>
      </c>
      <c r="F29" s="7">
        <v>14</v>
      </c>
      <c r="G29" s="7">
        <v>16</v>
      </c>
      <c r="H29" s="7">
        <v>11</v>
      </c>
      <c r="I29" s="7">
        <v>8</v>
      </c>
      <c r="J29" s="7">
        <v>4</v>
      </c>
    </row>
    <row r="30" spans="1:10" x14ac:dyDescent="0.2">
      <c r="A30" s="22" t="s">
        <v>124</v>
      </c>
      <c r="B30" s="7">
        <v>41</v>
      </c>
      <c r="C30" s="7">
        <v>49</v>
      </c>
      <c r="D30" s="7">
        <v>56</v>
      </c>
      <c r="E30" s="7">
        <v>56</v>
      </c>
      <c r="F30" s="7">
        <v>61</v>
      </c>
      <c r="G30" s="7">
        <v>80</v>
      </c>
      <c r="H30" s="7">
        <v>83</v>
      </c>
      <c r="I30" s="7">
        <v>70</v>
      </c>
      <c r="J30" s="7">
        <v>76</v>
      </c>
    </row>
    <row r="31" spans="1:10" x14ac:dyDescent="0.2">
      <c r="A31" s="21" t="s">
        <v>16</v>
      </c>
      <c r="B31" s="20"/>
      <c r="C31" s="20"/>
      <c r="D31" s="20"/>
      <c r="E31" s="20"/>
      <c r="F31" s="20"/>
      <c r="G31" s="20"/>
      <c r="H31" s="20"/>
      <c r="I31" s="20"/>
      <c r="J31" s="20"/>
    </row>
    <row r="32" spans="1:10" x14ac:dyDescent="0.2">
      <c r="A32" s="22" t="s">
        <v>122</v>
      </c>
      <c r="B32" s="7">
        <v>29</v>
      </c>
      <c r="C32" s="7">
        <v>44</v>
      </c>
      <c r="D32" s="7">
        <v>48</v>
      </c>
      <c r="E32" s="7">
        <v>62</v>
      </c>
      <c r="F32" s="7">
        <v>59</v>
      </c>
      <c r="G32" s="7">
        <v>34</v>
      </c>
      <c r="H32" s="7">
        <v>24</v>
      </c>
      <c r="I32" s="7">
        <v>13</v>
      </c>
      <c r="J32" s="7">
        <v>29</v>
      </c>
    </row>
    <row r="33" spans="1:10" x14ac:dyDescent="0.2">
      <c r="A33" s="22" t="s">
        <v>123</v>
      </c>
      <c r="B33" s="7">
        <v>8</v>
      </c>
      <c r="C33" s="7">
        <v>6</v>
      </c>
      <c r="D33" s="7">
        <v>2</v>
      </c>
      <c r="E33" s="7">
        <v>2</v>
      </c>
      <c r="F33" s="7">
        <v>2</v>
      </c>
      <c r="G33" s="7">
        <v>2</v>
      </c>
      <c r="H33" s="7">
        <v>0</v>
      </c>
      <c r="I33" s="7">
        <v>2</v>
      </c>
      <c r="J33" s="7">
        <v>0</v>
      </c>
    </row>
    <row r="34" spans="1:10" x14ac:dyDescent="0.2">
      <c r="A34" s="22" t="s">
        <v>124</v>
      </c>
      <c r="B34" s="7">
        <v>14</v>
      </c>
      <c r="C34" s="7">
        <v>2</v>
      </c>
      <c r="D34" s="7">
        <v>10</v>
      </c>
      <c r="E34" s="7">
        <v>7</v>
      </c>
      <c r="F34" s="7">
        <v>2</v>
      </c>
      <c r="G34" s="7">
        <v>5</v>
      </c>
      <c r="H34" s="7">
        <v>4</v>
      </c>
      <c r="I34" s="7">
        <v>2</v>
      </c>
      <c r="J34" s="7">
        <v>2</v>
      </c>
    </row>
    <row r="35" spans="1:10" x14ac:dyDescent="0.2">
      <c r="A35" s="21" t="s">
        <v>17</v>
      </c>
      <c r="B35" s="20"/>
      <c r="C35" s="20"/>
      <c r="D35" s="20"/>
      <c r="E35" s="20"/>
      <c r="F35" s="20"/>
      <c r="G35" s="20"/>
      <c r="H35" s="20"/>
      <c r="I35" s="20"/>
      <c r="J35" s="20"/>
    </row>
    <row r="36" spans="1:10" x14ac:dyDescent="0.2">
      <c r="A36" s="22" t="s">
        <v>122</v>
      </c>
      <c r="B36" s="7">
        <v>126</v>
      </c>
      <c r="C36" s="7">
        <v>167</v>
      </c>
      <c r="D36" s="7">
        <v>196</v>
      </c>
      <c r="E36" s="7">
        <v>249</v>
      </c>
      <c r="F36" s="7">
        <v>286</v>
      </c>
      <c r="G36" s="7">
        <v>316</v>
      </c>
      <c r="H36" s="7">
        <v>324</v>
      </c>
      <c r="I36" s="7">
        <v>325</v>
      </c>
      <c r="J36" s="7">
        <v>315</v>
      </c>
    </row>
    <row r="37" spans="1:10" x14ac:dyDescent="0.2">
      <c r="A37" s="22" t="s">
        <v>123</v>
      </c>
      <c r="B37" s="7">
        <v>30</v>
      </c>
      <c r="C37" s="7">
        <v>37</v>
      </c>
      <c r="D37" s="7">
        <v>70</v>
      </c>
      <c r="E37" s="7">
        <v>86</v>
      </c>
      <c r="F37" s="7">
        <v>82</v>
      </c>
      <c r="G37" s="7">
        <v>113</v>
      </c>
      <c r="H37" s="7">
        <v>112</v>
      </c>
      <c r="I37" s="7">
        <v>90</v>
      </c>
      <c r="J37" s="7">
        <v>105</v>
      </c>
    </row>
    <row r="38" spans="1:10" x14ac:dyDescent="0.2">
      <c r="A38" s="23" t="s">
        <v>124</v>
      </c>
      <c r="B38" s="11">
        <v>82</v>
      </c>
      <c r="C38" s="11">
        <v>84</v>
      </c>
      <c r="D38" s="11">
        <v>101</v>
      </c>
      <c r="E38" s="11">
        <v>99</v>
      </c>
      <c r="F38" s="11">
        <v>131</v>
      </c>
      <c r="G38" s="11">
        <v>135</v>
      </c>
      <c r="H38" s="11">
        <v>156</v>
      </c>
      <c r="I38" s="11">
        <v>129</v>
      </c>
      <c r="J38" s="11">
        <v>107</v>
      </c>
    </row>
    <row r="39" spans="1:10" x14ac:dyDescent="0.2">
      <c r="A39" s="9" t="s">
        <v>19</v>
      </c>
    </row>
    <row r="40" spans="1:10" x14ac:dyDescent="0.2">
      <c r="A40" s="22" t="s">
        <v>122</v>
      </c>
      <c r="B40" s="7">
        <v>271</v>
      </c>
      <c r="C40" s="7">
        <v>396</v>
      </c>
      <c r="D40" s="7">
        <v>420</v>
      </c>
      <c r="E40" s="7">
        <v>499</v>
      </c>
      <c r="F40" s="7">
        <v>457</v>
      </c>
      <c r="G40" s="7">
        <v>424</v>
      </c>
      <c r="H40" s="7">
        <v>357</v>
      </c>
      <c r="I40" s="7">
        <v>353</v>
      </c>
      <c r="J40" s="7">
        <v>371</v>
      </c>
    </row>
    <row r="41" spans="1:10" x14ac:dyDescent="0.2">
      <c r="A41" s="22" t="s">
        <v>123</v>
      </c>
      <c r="B41" s="7">
        <v>39</v>
      </c>
      <c r="C41" s="7">
        <v>58</v>
      </c>
      <c r="D41" s="7">
        <v>54</v>
      </c>
      <c r="E41" s="7">
        <v>84</v>
      </c>
      <c r="F41" s="7">
        <v>77</v>
      </c>
      <c r="G41" s="7">
        <v>84</v>
      </c>
      <c r="H41" s="7">
        <v>90</v>
      </c>
      <c r="I41" s="7">
        <v>87</v>
      </c>
      <c r="J41" s="7">
        <v>77</v>
      </c>
    </row>
    <row r="42" spans="1:10" x14ac:dyDescent="0.2">
      <c r="A42" s="22" t="s">
        <v>124</v>
      </c>
      <c r="B42" s="7">
        <v>99</v>
      </c>
      <c r="C42" s="7">
        <v>99</v>
      </c>
      <c r="D42" s="7">
        <v>141</v>
      </c>
      <c r="E42" s="7">
        <v>151</v>
      </c>
      <c r="F42" s="7">
        <v>171</v>
      </c>
      <c r="G42" s="7">
        <v>148</v>
      </c>
      <c r="H42" s="7">
        <v>138</v>
      </c>
      <c r="I42" s="7">
        <v>185</v>
      </c>
      <c r="J42" s="7">
        <v>143</v>
      </c>
    </row>
    <row r="43" spans="1:10" x14ac:dyDescent="0.2">
      <c r="A43" s="21" t="s">
        <v>15</v>
      </c>
      <c r="B43" s="20"/>
      <c r="C43" s="20"/>
      <c r="D43" s="20"/>
      <c r="E43" s="20"/>
      <c r="F43" s="20"/>
      <c r="G43" s="20"/>
      <c r="H43" s="20"/>
      <c r="I43" s="20"/>
      <c r="J43" s="20"/>
    </row>
    <row r="44" spans="1:10" x14ac:dyDescent="0.2">
      <c r="A44" s="22" t="s">
        <v>122</v>
      </c>
      <c r="B44" s="7">
        <v>174</v>
      </c>
      <c r="C44" s="7">
        <v>267</v>
      </c>
      <c r="D44" s="7">
        <v>271</v>
      </c>
      <c r="E44" s="7">
        <v>297</v>
      </c>
      <c r="F44" s="7">
        <v>284</v>
      </c>
      <c r="G44" s="7">
        <v>195</v>
      </c>
      <c r="H44" s="7">
        <v>175</v>
      </c>
      <c r="I44" s="7">
        <v>142</v>
      </c>
      <c r="J44" s="7">
        <v>179</v>
      </c>
    </row>
    <row r="45" spans="1:10" x14ac:dyDescent="0.2">
      <c r="A45" s="22" t="s">
        <v>123</v>
      </c>
      <c r="B45" s="7">
        <v>7</v>
      </c>
      <c r="C45" s="7">
        <v>14</v>
      </c>
      <c r="D45" s="7">
        <v>10</v>
      </c>
      <c r="E45" s="7">
        <v>18</v>
      </c>
      <c r="F45" s="7">
        <v>7</v>
      </c>
      <c r="G45" s="7">
        <v>9</v>
      </c>
      <c r="H45" s="7">
        <v>8</v>
      </c>
      <c r="I45" s="7">
        <v>2</v>
      </c>
      <c r="J45" s="7">
        <v>4</v>
      </c>
    </row>
    <row r="46" spans="1:10" x14ac:dyDescent="0.2">
      <c r="A46" s="22" t="s">
        <v>124</v>
      </c>
      <c r="B46" s="7">
        <v>23</v>
      </c>
      <c r="C46" s="7">
        <v>30</v>
      </c>
      <c r="D46" s="7">
        <v>52</v>
      </c>
      <c r="E46" s="7">
        <v>59</v>
      </c>
      <c r="F46" s="7">
        <v>64</v>
      </c>
      <c r="G46" s="7">
        <v>61</v>
      </c>
      <c r="H46" s="7">
        <v>60</v>
      </c>
      <c r="I46" s="7">
        <v>81</v>
      </c>
      <c r="J46" s="7">
        <v>67</v>
      </c>
    </row>
    <row r="47" spans="1:10" x14ac:dyDescent="0.2">
      <c r="A47" s="21" t="s">
        <v>16</v>
      </c>
      <c r="B47" s="20"/>
      <c r="C47" s="20"/>
      <c r="D47" s="20"/>
      <c r="E47" s="20"/>
      <c r="F47" s="20"/>
      <c r="G47" s="20"/>
      <c r="H47" s="20"/>
      <c r="I47" s="20"/>
      <c r="J47" s="20"/>
    </row>
    <row r="48" spans="1:10" x14ac:dyDescent="0.2">
      <c r="A48" s="22" t="s">
        <v>122</v>
      </c>
      <c r="B48" s="7">
        <v>23</v>
      </c>
      <c r="C48" s="7">
        <v>24</v>
      </c>
      <c r="D48" s="7">
        <v>33</v>
      </c>
      <c r="E48" s="7">
        <v>40</v>
      </c>
      <c r="F48" s="7">
        <v>33</v>
      </c>
      <c r="G48" s="7">
        <v>22</v>
      </c>
      <c r="H48" s="7">
        <v>11</v>
      </c>
      <c r="I48" s="7">
        <v>10</v>
      </c>
      <c r="J48" s="7">
        <v>13</v>
      </c>
    </row>
    <row r="49" spans="1:10" x14ac:dyDescent="0.2">
      <c r="A49" s="22" t="s">
        <v>123</v>
      </c>
      <c r="B49" s="7">
        <v>2</v>
      </c>
      <c r="C49" s="7">
        <v>2</v>
      </c>
      <c r="D49" s="7">
        <v>2</v>
      </c>
      <c r="E49" s="7">
        <v>5</v>
      </c>
      <c r="F49" s="7">
        <v>2</v>
      </c>
      <c r="G49" s="7">
        <v>0</v>
      </c>
      <c r="H49" s="7">
        <v>2</v>
      </c>
      <c r="I49" s="7">
        <v>2</v>
      </c>
      <c r="J49" s="7">
        <v>0</v>
      </c>
    </row>
    <row r="50" spans="1:10" x14ac:dyDescent="0.2">
      <c r="A50" s="22" t="s">
        <v>124</v>
      </c>
      <c r="B50" s="7">
        <v>14</v>
      </c>
      <c r="C50" s="7">
        <v>2</v>
      </c>
      <c r="D50" s="7">
        <v>4</v>
      </c>
      <c r="E50" s="7">
        <v>6</v>
      </c>
      <c r="F50" s="7">
        <v>2</v>
      </c>
      <c r="G50" s="7">
        <v>2</v>
      </c>
      <c r="H50" s="7">
        <v>2</v>
      </c>
      <c r="I50" s="7">
        <v>0</v>
      </c>
      <c r="J50" s="7">
        <v>2</v>
      </c>
    </row>
    <row r="51" spans="1:10" x14ac:dyDescent="0.2">
      <c r="A51" s="21" t="s">
        <v>17</v>
      </c>
      <c r="B51" s="20"/>
      <c r="C51" s="20"/>
      <c r="D51" s="20"/>
      <c r="E51" s="20"/>
      <c r="F51" s="20"/>
      <c r="G51" s="20"/>
      <c r="H51" s="20"/>
      <c r="I51" s="20"/>
      <c r="J51" s="20"/>
    </row>
    <row r="52" spans="1:10" x14ac:dyDescent="0.2">
      <c r="A52" s="22" t="s">
        <v>122</v>
      </c>
      <c r="B52" s="7">
        <v>74</v>
      </c>
      <c r="C52" s="7">
        <v>105</v>
      </c>
      <c r="D52" s="7">
        <v>116</v>
      </c>
      <c r="E52" s="7">
        <v>162</v>
      </c>
      <c r="F52" s="7">
        <v>140</v>
      </c>
      <c r="G52" s="7">
        <v>207</v>
      </c>
      <c r="H52" s="7">
        <v>171</v>
      </c>
      <c r="I52" s="7">
        <v>201</v>
      </c>
      <c r="J52" s="7">
        <v>179</v>
      </c>
    </row>
    <row r="53" spans="1:10" x14ac:dyDescent="0.2">
      <c r="A53" s="22" t="s">
        <v>123</v>
      </c>
      <c r="B53" s="7">
        <v>30</v>
      </c>
      <c r="C53" s="7">
        <v>42</v>
      </c>
      <c r="D53" s="7">
        <v>42</v>
      </c>
      <c r="E53" s="7">
        <v>61</v>
      </c>
      <c r="F53" s="7">
        <v>68</v>
      </c>
      <c r="G53" s="7">
        <v>75</v>
      </c>
      <c r="H53" s="7">
        <v>80</v>
      </c>
      <c r="I53" s="7">
        <v>83</v>
      </c>
      <c r="J53" s="7">
        <v>73</v>
      </c>
    </row>
    <row r="54" spans="1:10" x14ac:dyDescent="0.2">
      <c r="A54" s="23" t="s">
        <v>124</v>
      </c>
      <c r="B54" s="11">
        <v>62</v>
      </c>
      <c r="C54" s="11">
        <v>67</v>
      </c>
      <c r="D54" s="11">
        <v>85</v>
      </c>
      <c r="E54" s="11">
        <v>86</v>
      </c>
      <c r="F54" s="11">
        <v>105</v>
      </c>
      <c r="G54" s="11">
        <v>85</v>
      </c>
      <c r="H54" s="11">
        <v>76</v>
      </c>
      <c r="I54" s="11">
        <v>104</v>
      </c>
      <c r="J54" s="11">
        <v>74</v>
      </c>
    </row>
    <row r="55" spans="1:10" x14ac:dyDescent="0.2">
      <c r="A55" s="9" t="s">
        <v>20</v>
      </c>
    </row>
    <row r="56" spans="1:10" x14ac:dyDescent="0.2">
      <c r="A56" s="22" t="s">
        <v>122</v>
      </c>
      <c r="B56" s="7">
        <v>1696</v>
      </c>
      <c r="C56" s="7">
        <v>2247</v>
      </c>
      <c r="D56" s="7">
        <v>2524</v>
      </c>
      <c r="E56" s="7">
        <v>2822</v>
      </c>
      <c r="F56" s="7">
        <v>2693</v>
      </c>
      <c r="G56" s="7">
        <v>2572</v>
      </c>
      <c r="H56" s="7">
        <v>2411</v>
      </c>
      <c r="I56" s="7">
        <v>1943</v>
      </c>
      <c r="J56" s="7">
        <v>1954</v>
      </c>
    </row>
    <row r="57" spans="1:10" x14ac:dyDescent="0.2">
      <c r="A57" s="22" t="s">
        <v>123</v>
      </c>
      <c r="B57" s="7">
        <v>255</v>
      </c>
      <c r="C57" s="7">
        <v>408</v>
      </c>
      <c r="D57" s="7">
        <v>485</v>
      </c>
      <c r="E57" s="7">
        <v>597</v>
      </c>
      <c r="F57" s="7">
        <v>517</v>
      </c>
      <c r="G57" s="7">
        <v>516</v>
      </c>
      <c r="H57" s="7">
        <v>526</v>
      </c>
      <c r="I57" s="7">
        <v>436</v>
      </c>
      <c r="J57" s="7">
        <v>411</v>
      </c>
    </row>
    <row r="58" spans="1:10" x14ac:dyDescent="0.2">
      <c r="A58" s="22" t="s">
        <v>124</v>
      </c>
      <c r="B58" s="7">
        <v>705</v>
      </c>
      <c r="C58" s="7">
        <v>842</v>
      </c>
      <c r="D58" s="7">
        <v>981</v>
      </c>
      <c r="E58" s="7">
        <v>913</v>
      </c>
      <c r="F58" s="7">
        <v>1050</v>
      </c>
      <c r="G58" s="7">
        <v>1108</v>
      </c>
      <c r="H58" s="7">
        <v>1059</v>
      </c>
      <c r="I58" s="7">
        <v>1058</v>
      </c>
      <c r="J58" s="7">
        <v>1005</v>
      </c>
    </row>
    <row r="59" spans="1:10" x14ac:dyDescent="0.2">
      <c r="A59" s="21" t="s">
        <v>15</v>
      </c>
      <c r="B59" s="20"/>
      <c r="C59" s="20"/>
      <c r="D59" s="20"/>
      <c r="E59" s="20"/>
      <c r="F59" s="20"/>
      <c r="G59" s="20"/>
      <c r="H59" s="20"/>
      <c r="I59" s="20"/>
      <c r="J59" s="20"/>
    </row>
    <row r="60" spans="1:10" x14ac:dyDescent="0.2">
      <c r="A60" s="22" t="s">
        <v>122</v>
      </c>
      <c r="B60" s="7">
        <v>913</v>
      </c>
      <c r="C60" s="7">
        <v>1208</v>
      </c>
      <c r="D60" s="7">
        <v>1383</v>
      </c>
      <c r="E60" s="7">
        <v>1609</v>
      </c>
      <c r="F60" s="7">
        <v>1473</v>
      </c>
      <c r="G60" s="7">
        <v>1269</v>
      </c>
      <c r="H60" s="7">
        <v>1122</v>
      </c>
      <c r="I60" s="7">
        <v>853</v>
      </c>
      <c r="J60" s="7">
        <v>823</v>
      </c>
    </row>
    <row r="61" spans="1:10" x14ac:dyDescent="0.2">
      <c r="A61" s="22" t="s">
        <v>123</v>
      </c>
      <c r="B61" s="7">
        <v>58</v>
      </c>
      <c r="C61" s="7">
        <v>82</v>
      </c>
      <c r="D61" s="7">
        <v>85</v>
      </c>
      <c r="E61" s="7">
        <v>91</v>
      </c>
      <c r="F61" s="7">
        <v>55</v>
      </c>
      <c r="G61" s="7">
        <v>55</v>
      </c>
      <c r="H61" s="7">
        <v>37</v>
      </c>
      <c r="I61" s="7">
        <v>23</v>
      </c>
      <c r="J61" s="7">
        <v>28</v>
      </c>
    </row>
    <row r="62" spans="1:10" x14ac:dyDescent="0.2">
      <c r="A62" s="22" t="s">
        <v>124</v>
      </c>
      <c r="B62" s="7">
        <v>159</v>
      </c>
      <c r="C62" s="7">
        <v>211</v>
      </c>
      <c r="D62" s="7">
        <v>341</v>
      </c>
      <c r="E62" s="7">
        <v>334</v>
      </c>
      <c r="F62" s="7">
        <v>414</v>
      </c>
      <c r="G62" s="7">
        <v>455</v>
      </c>
      <c r="H62" s="7">
        <v>415</v>
      </c>
      <c r="I62" s="7">
        <v>465</v>
      </c>
      <c r="J62" s="7">
        <v>443</v>
      </c>
    </row>
    <row r="63" spans="1:10" x14ac:dyDescent="0.2">
      <c r="A63" s="21" t="s">
        <v>16</v>
      </c>
      <c r="B63" s="20"/>
      <c r="C63" s="20"/>
      <c r="D63" s="20"/>
      <c r="E63" s="20"/>
      <c r="F63" s="20"/>
      <c r="G63" s="20"/>
      <c r="H63" s="20"/>
      <c r="I63" s="20"/>
      <c r="J63" s="20"/>
    </row>
    <row r="64" spans="1:10" x14ac:dyDescent="0.2">
      <c r="A64" s="22" t="s">
        <v>122</v>
      </c>
      <c r="B64" s="7">
        <v>125</v>
      </c>
      <c r="C64" s="7">
        <v>144</v>
      </c>
      <c r="D64" s="7">
        <v>154</v>
      </c>
      <c r="E64" s="7">
        <v>181</v>
      </c>
      <c r="F64" s="7">
        <v>149</v>
      </c>
      <c r="G64" s="7">
        <v>94</v>
      </c>
      <c r="H64" s="7">
        <v>67</v>
      </c>
      <c r="I64" s="7">
        <v>41</v>
      </c>
      <c r="J64" s="7">
        <v>49</v>
      </c>
    </row>
    <row r="65" spans="1:10" x14ac:dyDescent="0.2">
      <c r="A65" s="22" t="s">
        <v>123</v>
      </c>
      <c r="B65" s="7">
        <v>13</v>
      </c>
      <c r="C65" s="7">
        <v>6</v>
      </c>
      <c r="D65" s="7">
        <v>4</v>
      </c>
      <c r="E65" s="7">
        <v>10</v>
      </c>
      <c r="F65" s="7">
        <v>5</v>
      </c>
      <c r="G65" s="7">
        <v>2</v>
      </c>
      <c r="H65" s="7">
        <v>2</v>
      </c>
      <c r="I65" s="7">
        <v>2</v>
      </c>
      <c r="J65" s="7">
        <v>0</v>
      </c>
    </row>
    <row r="66" spans="1:10" x14ac:dyDescent="0.2">
      <c r="A66" s="22" t="s">
        <v>124</v>
      </c>
      <c r="B66" s="7">
        <v>86</v>
      </c>
      <c r="C66" s="7">
        <v>27</v>
      </c>
      <c r="D66" s="7">
        <v>37</v>
      </c>
      <c r="E66" s="7">
        <v>31</v>
      </c>
      <c r="F66" s="7">
        <v>16</v>
      </c>
      <c r="G66" s="7">
        <v>14</v>
      </c>
      <c r="H66" s="7">
        <v>10</v>
      </c>
      <c r="I66" s="7">
        <v>2</v>
      </c>
      <c r="J66" s="7">
        <v>2</v>
      </c>
    </row>
    <row r="67" spans="1:10" x14ac:dyDescent="0.2">
      <c r="A67" s="21" t="s">
        <v>17</v>
      </c>
      <c r="B67" s="20"/>
      <c r="C67" s="20"/>
      <c r="D67" s="20"/>
      <c r="E67" s="20"/>
      <c r="F67" s="20"/>
      <c r="G67" s="20"/>
      <c r="H67" s="20"/>
      <c r="I67" s="20"/>
      <c r="J67" s="20"/>
    </row>
    <row r="68" spans="1:10" x14ac:dyDescent="0.2">
      <c r="A68" s="22" t="s">
        <v>122</v>
      </c>
      <c r="B68" s="7">
        <v>658</v>
      </c>
      <c r="C68" s="7">
        <v>895</v>
      </c>
      <c r="D68" s="7">
        <v>987</v>
      </c>
      <c r="E68" s="7">
        <v>1032</v>
      </c>
      <c r="F68" s="7">
        <v>1071</v>
      </c>
      <c r="G68" s="7">
        <v>1209</v>
      </c>
      <c r="H68" s="7">
        <v>1222</v>
      </c>
      <c r="I68" s="7">
        <v>1049</v>
      </c>
      <c r="J68" s="7">
        <v>1082</v>
      </c>
    </row>
    <row r="69" spans="1:10" x14ac:dyDescent="0.2">
      <c r="A69" s="22" t="s">
        <v>123</v>
      </c>
      <c r="B69" s="7">
        <v>184</v>
      </c>
      <c r="C69" s="7">
        <v>320</v>
      </c>
      <c r="D69" s="7">
        <v>396</v>
      </c>
      <c r="E69" s="7">
        <v>496</v>
      </c>
      <c r="F69" s="7">
        <v>457</v>
      </c>
      <c r="G69" s="7">
        <v>459</v>
      </c>
      <c r="H69" s="7">
        <v>487</v>
      </c>
      <c r="I69" s="7">
        <v>411</v>
      </c>
      <c r="J69" s="7">
        <v>383</v>
      </c>
    </row>
    <row r="70" spans="1:10" x14ac:dyDescent="0.2">
      <c r="A70" s="23" t="s">
        <v>124</v>
      </c>
      <c r="B70" s="11">
        <v>460</v>
      </c>
      <c r="C70" s="11">
        <v>604</v>
      </c>
      <c r="D70" s="11">
        <v>603</v>
      </c>
      <c r="E70" s="11">
        <v>548</v>
      </c>
      <c r="F70" s="11">
        <v>620</v>
      </c>
      <c r="G70" s="11">
        <v>639</v>
      </c>
      <c r="H70" s="11">
        <v>634</v>
      </c>
      <c r="I70" s="11">
        <v>591</v>
      </c>
      <c r="J70" s="11">
        <v>560</v>
      </c>
    </row>
    <row r="71" spans="1:10" x14ac:dyDescent="0.2">
      <c r="A71" s="9" t="s">
        <v>21</v>
      </c>
    </row>
    <row r="72" spans="1:10" x14ac:dyDescent="0.2">
      <c r="A72" s="22" t="s">
        <v>122</v>
      </c>
      <c r="B72" s="7">
        <v>2438</v>
      </c>
      <c r="C72" s="7">
        <v>3293</v>
      </c>
      <c r="D72" s="7">
        <v>3716</v>
      </c>
      <c r="E72" s="7">
        <v>4304</v>
      </c>
      <c r="F72" s="7">
        <v>4189</v>
      </c>
      <c r="G72" s="7">
        <v>3958</v>
      </c>
      <c r="H72" s="7">
        <v>3741</v>
      </c>
      <c r="I72" s="7">
        <v>3139</v>
      </c>
      <c r="J72" s="7">
        <v>3228</v>
      </c>
    </row>
    <row r="73" spans="1:10" x14ac:dyDescent="0.2">
      <c r="A73" s="22" t="s">
        <v>123</v>
      </c>
      <c r="B73" s="7">
        <v>357</v>
      </c>
      <c r="C73" s="7">
        <v>525</v>
      </c>
      <c r="D73" s="7">
        <v>642</v>
      </c>
      <c r="E73" s="7">
        <v>813</v>
      </c>
      <c r="F73" s="7">
        <v>716</v>
      </c>
      <c r="G73" s="7">
        <v>760</v>
      </c>
      <c r="H73" s="7">
        <v>764</v>
      </c>
      <c r="I73" s="7">
        <v>656</v>
      </c>
      <c r="J73" s="7">
        <v>624</v>
      </c>
    </row>
    <row r="74" spans="1:10" x14ac:dyDescent="0.2">
      <c r="A74" s="22" t="s">
        <v>124</v>
      </c>
      <c r="B74" s="7">
        <v>964</v>
      </c>
      <c r="C74" s="7">
        <v>1104</v>
      </c>
      <c r="D74" s="7">
        <v>1337</v>
      </c>
      <c r="E74" s="7">
        <v>1278</v>
      </c>
      <c r="F74" s="7">
        <v>1455</v>
      </c>
      <c r="G74" s="7">
        <v>1519</v>
      </c>
      <c r="H74" s="7">
        <v>1493</v>
      </c>
      <c r="I74" s="7">
        <v>1495</v>
      </c>
      <c r="J74" s="7">
        <v>1393</v>
      </c>
    </row>
    <row r="75" spans="1:10" x14ac:dyDescent="0.2">
      <c r="A75" s="21" t="s">
        <v>15</v>
      </c>
      <c r="B75" s="20"/>
      <c r="C75" s="20"/>
      <c r="D75" s="20"/>
      <c r="E75" s="20"/>
      <c r="F75" s="20"/>
      <c r="G75" s="20"/>
      <c r="H75" s="20"/>
      <c r="I75" s="20"/>
      <c r="J75" s="20"/>
    </row>
    <row r="76" spans="1:10" x14ac:dyDescent="0.2">
      <c r="A76" s="22" t="s">
        <v>122</v>
      </c>
      <c r="B76" s="7">
        <v>1372</v>
      </c>
      <c r="C76" s="7">
        <v>1864</v>
      </c>
      <c r="D76" s="7">
        <v>2123</v>
      </c>
      <c r="E76" s="7">
        <v>2519</v>
      </c>
      <c r="F76" s="7">
        <v>2369</v>
      </c>
      <c r="G76" s="7">
        <v>2007</v>
      </c>
      <c r="H76" s="7">
        <v>1839</v>
      </c>
      <c r="I76" s="7">
        <v>1416</v>
      </c>
      <c r="J76" s="7">
        <v>1464</v>
      </c>
    </row>
    <row r="77" spans="1:10" x14ac:dyDescent="0.2">
      <c r="A77" s="22" t="s">
        <v>123</v>
      </c>
      <c r="B77" s="7">
        <v>83</v>
      </c>
      <c r="C77" s="7">
        <v>108</v>
      </c>
      <c r="D77" s="7">
        <v>111</v>
      </c>
      <c r="E77" s="7">
        <v>131</v>
      </c>
      <c r="F77" s="7">
        <v>84</v>
      </c>
      <c r="G77" s="7">
        <v>82</v>
      </c>
      <c r="H77" s="7">
        <v>58</v>
      </c>
      <c r="I77" s="7">
        <v>37</v>
      </c>
      <c r="J77" s="7">
        <v>38</v>
      </c>
    </row>
    <row r="78" spans="1:10" x14ac:dyDescent="0.2">
      <c r="A78" s="22" t="s">
        <v>124</v>
      </c>
      <c r="B78" s="7">
        <v>227</v>
      </c>
      <c r="C78" s="7">
        <v>296</v>
      </c>
      <c r="D78" s="7">
        <v>477</v>
      </c>
      <c r="E78" s="7">
        <v>473</v>
      </c>
      <c r="F78" s="7">
        <v>555</v>
      </c>
      <c r="G78" s="7">
        <v>613</v>
      </c>
      <c r="H78" s="7">
        <v>576</v>
      </c>
      <c r="I78" s="7">
        <v>638</v>
      </c>
      <c r="J78" s="7">
        <v>607</v>
      </c>
    </row>
    <row r="79" spans="1:10" x14ac:dyDescent="0.2">
      <c r="A79" s="21" t="s">
        <v>16</v>
      </c>
      <c r="B79" s="20"/>
      <c r="C79" s="20"/>
      <c r="D79" s="20"/>
      <c r="E79" s="20"/>
      <c r="F79" s="20"/>
      <c r="G79" s="20"/>
      <c r="H79" s="20"/>
      <c r="I79" s="20"/>
      <c r="J79" s="20"/>
    </row>
    <row r="80" spans="1:10" x14ac:dyDescent="0.2">
      <c r="A80" s="22" t="s">
        <v>122</v>
      </c>
      <c r="B80" s="7">
        <v>183</v>
      </c>
      <c r="C80" s="7">
        <v>223</v>
      </c>
      <c r="D80" s="7">
        <v>247</v>
      </c>
      <c r="E80" s="7">
        <v>296</v>
      </c>
      <c r="F80" s="7">
        <v>260</v>
      </c>
      <c r="G80" s="7">
        <v>165</v>
      </c>
      <c r="H80" s="7">
        <v>114</v>
      </c>
      <c r="I80" s="7">
        <v>75</v>
      </c>
      <c r="J80" s="7">
        <v>95</v>
      </c>
    </row>
    <row r="81" spans="1:10" x14ac:dyDescent="0.2">
      <c r="A81" s="22" t="s">
        <v>123</v>
      </c>
      <c r="B81" s="7">
        <v>23</v>
      </c>
      <c r="C81" s="7">
        <v>14</v>
      </c>
      <c r="D81" s="7">
        <v>10</v>
      </c>
      <c r="E81" s="7">
        <v>17</v>
      </c>
      <c r="F81" s="7">
        <v>9</v>
      </c>
      <c r="G81" s="7">
        <v>4</v>
      </c>
      <c r="H81" s="7">
        <v>4</v>
      </c>
      <c r="I81" s="7">
        <v>6</v>
      </c>
      <c r="J81" s="7">
        <v>0</v>
      </c>
    </row>
    <row r="82" spans="1:10" x14ac:dyDescent="0.2">
      <c r="A82" s="22" t="s">
        <v>124</v>
      </c>
      <c r="B82" s="7">
        <v>116</v>
      </c>
      <c r="C82" s="7">
        <v>33</v>
      </c>
      <c r="D82" s="7">
        <v>56</v>
      </c>
      <c r="E82" s="7">
        <v>48</v>
      </c>
      <c r="F82" s="7">
        <v>22</v>
      </c>
      <c r="G82" s="7">
        <v>23</v>
      </c>
      <c r="H82" s="7">
        <v>18</v>
      </c>
      <c r="I82" s="7">
        <v>4</v>
      </c>
      <c r="J82" s="7">
        <v>6</v>
      </c>
    </row>
    <row r="83" spans="1:10" x14ac:dyDescent="0.2">
      <c r="A83" s="21" t="s">
        <v>17</v>
      </c>
      <c r="B83" s="20"/>
      <c r="C83" s="20"/>
      <c r="D83" s="20"/>
      <c r="E83" s="20"/>
      <c r="F83" s="20"/>
      <c r="G83" s="20"/>
      <c r="H83" s="20"/>
      <c r="I83" s="20"/>
      <c r="J83" s="20"/>
    </row>
    <row r="84" spans="1:10" x14ac:dyDescent="0.2">
      <c r="A84" s="22" t="s">
        <v>122</v>
      </c>
      <c r="B84" s="7">
        <v>883</v>
      </c>
      <c r="C84" s="7">
        <v>1206</v>
      </c>
      <c r="D84" s="7">
        <v>1346</v>
      </c>
      <c r="E84" s="7">
        <v>1489</v>
      </c>
      <c r="F84" s="7">
        <v>1560</v>
      </c>
      <c r="G84" s="7">
        <v>1786</v>
      </c>
      <c r="H84" s="7">
        <v>1788</v>
      </c>
      <c r="I84" s="7">
        <v>1648</v>
      </c>
      <c r="J84" s="7">
        <v>1669</v>
      </c>
    </row>
    <row r="85" spans="1:10" x14ac:dyDescent="0.2">
      <c r="A85" s="22" t="s">
        <v>123</v>
      </c>
      <c r="B85" s="7">
        <v>251</v>
      </c>
      <c r="C85" s="7">
        <v>403</v>
      </c>
      <c r="D85" s="7">
        <v>521</v>
      </c>
      <c r="E85" s="7">
        <v>665</v>
      </c>
      <c r="F85" s="7">
        <v>623</v>
      </c>
      <c r="G85" s="7">
        <v>674</v>
      </c>
      <c r="H85" s="7">
        <v>702</v>
      </c>
      <c r="I85" s="7">
        <v>613</v>
      </c>
      <c r="J85" s="7">
        <v>586</v>
      </c>
    </row>
    <row r="86" spans="1:10" x14ac:dyDescent="0.2">
      <c r="A86" s="23" t="s">
        <v>124</v>
      </c>
      <c r="B86" s="11">
        <v>621</v>
      </c>
      <c r="C86" s="11">
        <v>775</v>
      </c>
      <c r="D86" s="11">
        <v>804</v>
      </c>
      <c r="E86" s="11">
        <v>757</v>
      </c>
      <c r="F86" s="11">
        <v>878</v>
      </c>
      <c r="G86" s="11">
        <v>883</v>
      </c>
      <c r="H86" s="11">
        <v>899</v>
      </c>
      <c r="I86" s="11">
        <v>853</v>
      </c>
      <c r="J86" s="11">
        <v>780</v>
      </c>
    </row>
    <row r="88" spans="1:10" x14ac:dyDescent="0.2">
      <c r="A88" s="13" t="s">
        <v>22</v>
      </c>
    </row>
    <row r="89" spans="1:10" x14ac:dyDescent="0.2">
      <c r="A89" s="13" t="s">
        <v>125</v>
      </c>
    </row>
    <row r="90" spans="1:10" x14ac:dyDescent="0.2">
      <c r="A90" s="13" t="s">
        <v>126</v>
      </c>
    </row>
    <row r="91" spans="1:10" x14ac:dyDescent="0.2">
      <c r="A91" s="26" t="s">
        <v>127</v>
      </c>
    </row>
    <row r="92" spans="1:10" x14ac:dyDescent="0.2">
      <c r="A92" s="26" t="s">
        <v>128</v>
      </c>
    </row>
    <row r="93" spans="1:10" x14ac:dyDescent="0.2">
      <c r="A93" s="26" t="s">
        <v>129</v>
      </c>
    </row>
    <row r="94" spans="1:10" x14ac:dyDescent="0.2">
      <c r="A94" s="13" t="s">
        <v>56</v>
      </c>
    </row>
    <row r="95" spans="1:10" x14ac:dyDescent="0.2">
      <c r="A95" s="13"/>
    </row>
    <row r="96" spans="1:10" x14ac:dyDescent="0.2">
      <c r="A96" s="13" t="s">
        <v>143</v>
      </c>
    </row>
    <row r="97" spans="1:1" x14ac:dyDescent="0.2">
      <c r="A97" s="13" t="s">
        <v>278</v>
      </c>
    </row>
  </sheetData>
  <mergeCells count="1">
    <mergeCell ref="B6:J6"/>
  </mergeCells>
  <conditionalFormatting sqref="B8:J22">
    <cfRule type="expression" dxfId="4" priority="5">
      <formula>B8=2</formula>
    </cfRule>
  </conditionalFormatting>
  <conditionalFormatting sqref="B24:J38">
    <cfRule type="expression" dxfId="3" priority="4">
      <formula>B24=2</formula>
    </cfRule>
  </conditionalFormatting>
  <conditionalFormatting sqref="B40:J54">
    <cfRule type="expression" dxfId="2" priority="3">
      <formula>B40=2</formula>
    </cfRule>
  </conditionalFormatting>
  <conditionalFormatting sqref="B56:J70">
    <cfRule type="expression" dxfId="1" priority="2">
      <formula>B56=2</formula>
    </cfRule>
  </conditionalFormatting>
  <conditionalFormatting sqref="B72:J86">
    <cfRule type="expression" dxfId="0" priority="1">
      <formula>B72=2</formula>
    </cfRule>
  </conditionalFormatting>
  <pageMargins left="0.7" right="0.7" top="0.75" bottom="0.75" header="0.3" footer="0.3"/>
  <pageSetup paperSize="9"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J97"/>
  <sheetViews>
    <sheetView showGridLines="0" workbookViewId="0">
      <pane xSplit="1" ySplit="6" topLeftCell="B88"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HYPERLINK("#'Contents'!A37", "Link to contents")</f>
        <v>Link to contents</v>
      </c>
    </row>
    <row r="3" spans="1:10" ht="15" x14ac:dyDescent="0.25">
      <c r="A3" s="2" t="s">
        <v>131</v>
      </c>
    </row>
    <row r="5" spans="1:10" x14ac:dyDescent="0.2">
      <c r="B5" s="5" t="s">
        <v>4</v>
      </c>
      <c r="C5" s="5" t="s">
        <v>5</v>
      </c>
      <c r="D5" s="5" t="s">
        <v>6</v>
      </c>
      <c r="E5" s="5" t="s">
        <v>7</v>
      </c>
      <c r="F5" s="5" t="s">
        <v>8</v>
      </c>
      <c r="G5" s="5" t="s">
        <v>9</v>
      </c>
      <c r="H5" s="5" t="s">
        <v>10</v>
      </c>
      <c r="I5" s="5" t="s">
        <v>11</v>
      </c>
      <c r="J5" s="5" t="s">
        <v>12</v>
      </c>
    </row>
    <row r="6" spans="1:10" x14ac:dyDescent="0.2">
      <c r="A6" s="6"/>
      <c r="B6" s="91" t="s">
        <v>29</v>
      </c>
      <c r="C6" s="92"/>
      <c r="D6" s="92"/>
      <c r="E6" s="92"/>
      <c r="F6" s="92"/>
      <c r="G6" s="92"/>
      <c r="H6" s="92"/>
      <c r="I6" s="92"/>
      <c r="J6" s="92"/>
    </row>
    <row r="7" spans="1:10" x14ac:dyDescent="0.2">
      <c r="A7" s="9" t="s">
        <v>14</v>
      </c>
    </row>
    <row r="8" spans="1:10" x14ac:dyDescent="0.2">
      <c r="A8" s="22" t="s">
        <v>122</v>
      </c>
      <c r="B8" s="14">
        <v>150.33656810330999</v>
      </c>
      <c r="C8" s="14">
        <v>239.745147623896</v>
      </c>
      <c r="D8" s="14">
        <v>237.97165102814901</v>
      </c>
      <c r="E8" s="14">
        <v>287.41212568454603</v>
      </c>
      <c r="F8" s="14">
        <v>276.24517891781301</v>
      </c>
      <c r="G8" s="14">
        <v>235.84041953227401</v>
      </c>
      <c r="H8" s="14">
        <v>262.78595728662799</v>
      </c>
      <c r="I8" s="14">
        <v>227.39331463655</v>
      </c>
      <c r="J8" s="14">
        <v>254.32009530310901</v>
      </c>
    </row>
    <row r="9" spans="1:10" x14ac:dyDescent="0.2">
      <c r="A9" s="22" t="s">
        <v>123</v>
      </c>
      <c r="B9" s="14">
        <v>18.580924147600101</v>
      </c>
      <c r="C9" s="14">
        <v>9.8525403133107794</v>
      </c>
      <c r="D9" s="14">
        <v>27.151127969654599</v>
      </c>
      <c r="E9" s="14">
        <v>43.500213617120401</v>
      </c>
      <c r="F9" s="14">
        <v>36.2288759236476</v>
      </c>
      <c r="G9" s="14">
        <v>42.480572462335097</v>
      </c>
      <c r="H9" s="14">
        <v>35.511615849544398</v>
      </c>
      <c r="I9" s="14">
        <v>45.478662927309898</v>
      </c>
      <c r="J9" s="14">
        <v>36.140224069389198</v>
      </c>
    </row>
    <row r="10" spans="1:10" x14ac:dyDescent="0.2">
      <c r="A10" s="22" t="s">
        <v>124</v>
      </c>
      <c r="B10" s="14">
        <v>38.851023217709297</v>
      </c>
      <c r="C10" s="14">
        <v>45.978521462117001</v>
      </c>
      <c r="D10" s="14">
        <v>76.662008384907196</v>
      </c>
      <c r="E10" s="14">
        <v>80.786111003223695</v>
      </c>
      <c r="F10" s="14">
        <v>60.381459872746099</v>
      </c>
      <c r="G10" s="14">
        <v>62.988435030359</v>
      </c>
      <c r="H10" s="14">
        <v>75.284625601034094</v>
      </c>
      <c r="I10" s="14">
        <v>70.285206342206294</v>
      </c>
      <c r="J10" s="14">
        <v>80.311609043087202</v>
      </c>
    </row>
    <row r="11" spans="1:10" x14ac:dyDescent="0.2">
      <c r="A11" s="21" t="s">
        <v>15</v>
      </c>
      <c r="B11" s="24"/>
      <c r="C11" s="24"/>
      <c r="D11" s="24"/>
      <c r="E11" s="24"/>
      <c r="F11" s="24"/>
      <c r="G11" s="24"/>
      <c r="H11" s="24"/>
      <c r="I11" s="24"/>
      <c r="J11" s="24"/>
    </row>
    <row r="12" spans="1:10" x14ac:dyDescent="0.2">
      <c r="A12" s="22" t="s">
        <v>122</v>
      </c>
      <c r="B12" s="14">
        <v>97.972145505527806</v>
      </c>
      <c r="C12" s="14">
        <v>157.64064501297301</v>
      </c>
      <c r="D12" s="14">
        <v>143.74126572170101</v>
      </c>
      <c r="E12" s="14">
        <v>195.75096127704199</v>
      </c>
      <c r="F12" s="14">
        <v>152.463186178684</v>
      </c>
      <c r="G12" s="14">
        <v>134.76595401844199</v>
      </c>
      <c r="H12" s="14">
        <v>144.88739266614101</v>
      </c>
      <c r="I12" s="14">
        <v>111.629445367033</v>
      </c>
      <c r="J12" s="14">
        <v>124.482994016785</v>
      </c>
    </row>
    <row r="13" spans="1:10" x14ac:dyDescent="0.2">
      <c r="A13" s="22" t="s">
        <v>123</v>
      </c>
      <c r="B13" s="14">
        <v>6.7566996900363998</v>
      </c>
      <c r="C13" s="14">
        <v>3.2841801044369299</v>
      </c>
      <c r="D13" s="14">
        <v>3.1942503493711301</v>
      </c>
      <c r="E13" s="14">
        <v>9.3214743465258092</v>
      </c>
      <c r="F13" s="14">
        <v>12.0762919745492</v>
      </c>
      <c r="G13" s="14">
        <v>2.92969465257484</v>
      </c>
      <c r="H13" s="14">
        <v>2.8409292679635501</v>
      </c>
      <c r="I13" s="14">
        <v>5.5125652033102996</v>
      </c>
      <c r="J13" s="14">
        <v>2.6770536347695701</v>
      </c>
    </row>
    <row r="14" spans="1:10" x14ac:dyDescent="0.2">
      <c r="A14" s="22" t="s">
        <v>124</v>
      </c>
      <c r="B14" s="14">
        <v>6.7566996900363998</v>
      </c>
      <c r="C14" s="14">
        <v>9.8525403133107794</v>
      </c>
      <c r="D14" s="14">
        <v>44.719504891195797</v>
      </c>
      <c r="E14" s="14">
        <v>37.285897386103201</v>
      </c>
      <c r="F14" s="14">
        <v>24.1525839490984</v>
      </c>
      <c r="G14" s="14">
        <v>24.9024045468861</v>
      </c>
      <c r="H14" s="14">
        <v>25.568363411671999</v>
      </c>
      <c r="I14" s="14">
        <v>30.319108618206599</v>
      </c>
      <c r="J14" s="14">
        <v>28.109063165080499</v>
      </c>
    </row>
    <row r="15" spans="1:10" x14ac:dyDescent="0.2">
      <c r="A15" s="21" t="s">
        <v>16</v>
      </c>
      <c r="B15" s="24"/>
      <c r="C15" s="24"/>
      <c r="D15" s="24"/>
      <c r="E15" s="24"/>
      <c r="F15" s="24"/>
      <c r="G15" s="24"/>
      <c r="H15" s="24"/>
      <c r="I15" s="24"/>
      <c r="J15" s="24"/>
    </row>
    <row r="16" spans="1:10" x14ac:dyDescent="0.2">
      <c r="A16" s="22" t="s">
        <v>122</v>
      </c>
      <c r="B16" s="14">
        <v>10.1350495350546</v>
      </c>
      <c r="C16" s="14">
        <v>18.062990574403099</v>
      </c>
      <c r="D16" s="14">
        <v>19.165502096226799</v>
      </c>
      <c r="E16" s="14">
        <v>20.196527750805899</v>
      </c>
      <c r="F16" s="14">
        <v>28.681193439554399</v>
      </c>
      <c r="G16" s="14">
        <v>21.972709894311301</v>
      </c>
      <c r="H16" s="14">
        <v>17.045575607781299</v>
      </c>
      <c r="I16" s="14">
        <v>15.159554309103299</v>
      </c>
      <c r="J16" s="14">
        <v>5.3541072695391403</v>
      </c>
    </row>
    <row r="17" spans="1:10" x14ac:dyDescent="0.2">
      <c r="A17" s="22" t="s">
        <v>123</v>
      </c>
      <c r="B17" s="14">
        <v>0</v>
      </c>
      <c r="C17" s="14">
        <v>0</v>
      </c>
      <c r="D17" s="14">
        <v>3.1942503493711301</v>
      </c>
      <c r="E17" s="14">
        <v>0</v>
      </c>
      <c r="F17" s="14">
        <v>0</v>
      </c>
      <c r="G17" s="14">
        <v>0</v>
      </c>
      <c r="H17" s="14">
        <v>0</v>
      </c>
      <c r="I17" s="14">
        <v>0</v>
      </c>
      <c r="J17" s="14">
        <v>0</v>
      </c>
    </row>
    <row r="18" spans="1:10" x14ac:dyDescent="0.2">
      <c r="A18" s="22" t="s">
        <v>124</v>
      </c>
      <c r="B18" s="14">
        <v>3.3783498450181999</v>
      </c>
      <c r="C18" s="14">
        <v>3.2841801044369299</v>
      </c>
      <c r="D18" s="14">
        <v>7.9856258734278303</v>
      </c>
      <c r="E18" s="14">
        <v>6.21431623101721</v>
      </c>
      <c r="F18" s="14">
        <v>3.0190729936373</v>
      </c>
      <c r="G18" s="14">
        <v>2.92969465257484</v>
      </c>
      <c r="H18" s="14">
        <v>2.8409292679635501</v>
      </c>
      <c r="I18" s="14">
        <v>0</v>
      </c>
      <c r="J18" s="14">
        <v>0</v>
      </c>
    </row>
    <row r="19" spans="1:10" x14ac:dyDescent="0.2">
      <c r="A19" s="21" t="s">
        <v>17</v>
      </c>
      <c r="B19" s="24"/>
      <c r="C19" s="24"/>
      <c r="D19" s="24"/>
      <c r="E19" s="24"/>
      <c r="F19" s="24"/>
      <c r="G19" s="24"/>
      <c r="H19" s="24"/>
      <c r="I19" s="24"/>
      <c r="J19" s="24"/>
    </row>
    <row r="20" spans="1:10" x14ac:dyDescent="0.2">
      <c r="A20" s="22" t="s">
        <v>122</v>
      </c>
      <c r="B20" s="14">
        <v>42.229373062727497</v>
      </c>
      <c r="C20" s="14">
        <v>64.041512036520103</v>
      </c>
      <c r="D20" s="14">
        <v>75.064883210221595</v>
      </c>
      <c r="E20" s="14">
        <v>71.464636656697905</v>
      </c>
      <c r="F20" s="14">
        <v>95.100799299575101</v>
      </c>
      <c r="G20" s="14">
        <v>79.101755619520603</v>
      </c>
      <c r="H20" s="14">
        <v>100.852989012706</v>
      </c>
      <c r="I20" s="14">
        <v>100.60431496041301</v>
      </c>
      <c r="J20" s="14">
        <v>124.482994016785</v>
      </c>
    </row>
    <row r="21" spans="1:10" x14ac:dyDescent="0.2">
      <c r="A21" s="22" t="s">
        <v>123</v>
      </c>
      <c r="B21" s="14">
        <v>11.8242244575637</v>
      </c>
      <c r="C21" s="14">
        <v>6.56836020887385</v>
      </c>
      <c r="D21" s="14">
        <v>20.7626272709124</v>
      </c>
      <c r="E21" s="14">
        <v>34.178739270594598</v>
      </c>
      <c r="F21" s="14">
        <v>24.1525839490984</v>
      </c>
      <c r="G21" s="14">
        <v>39.550877809760301</v>
      </c>
      <c r="H21" s="14">
        <v>32.670686581580803</v>
      </c>
      <c r="I21" s="14">
        <v>39.966097723999603</v>
      </c>
      <c r="J21" s="14">
        <v>33.463170434619698</v>
      </c>
    </row>
    <row r="22" spans="1:10" x14ac:dyDescent="0.2">
      <c r="A22" s="23" t="s">
        <v>124</v>
      </c>
      <c r="B22" s="16">
        <v>28.715973682654699</v>
      </c>
      <c r="C22" s="16">
        <v>32.841801044369298</v>
      </c>
      <c r="D22" s="16">
        <v>23.9568776202835</v>
      </c>
      <c r="E22" s="16">
        <v>37.285897386103201</v>
      </c>
      <c r="F22" s="16">
        <v>33.209802930010298</v>
      </c>
      <c r="G22" s="16">
        <v>35.156335830898001</v>
      </c>
      <c r="H22" s="16">
        <v>46.875332921398602</v>
      </c>
      <c r="I22" s="16">
        <v>39.966097723999603</v>
      </c>
      <c r="J22" s="16">
        <v>52.202545878006703</v>
      </c>
    </row>
    <row r="23" spans="1:10" x14ac:dyDescent="0.2">
      <c r="A23" s="9" t="s">
        <v>18</v>
      </c>
    </row>
    <row r="24" spans="1:10" x14ac:dyDescent="0.2">
      <c r="A24" s="22" t="s">
        <v>122</v>
      </c>
      <c r="B24" s="14">
        <v>22.2405295807777</v>
      </c>
      <c r="C24" s="14">
        <v>28.803275343882</v>
      </c>
      <c r="D24" s="14">
        <v>35.036404398840297</v>
      </c>
      <c r="E24" s="14">
        <v>44.160017531194903</v>
      </c>
      <c r="F24" s="14">
        <v>46.528225266185203</v>
      </c>
      <c r="G24" s="14">
        <v>42.715603140583397</v>
      </c>
      <c r="H24" s="14">
        <v>41.216892126030601</v>
      </c>
      <c r="I24" s="14">
        <v>34.800649509467398</v>
      </c>
      <c r="J24" s="14">
        <v>35.936992824698002</v>
      </c>
    </row>
    <row r="25" spans="1:10" x14ac:dyDescent="0.2">
      <c r="A25" s="22" t="s">
        <v>123</v>
      </c>
      <c r="B25" s="14">
        <v>3.0275066445037702</v>
      </c>
      <c r="C25" s="14">
        <v>3.02891585957489</v>
      </c>
      <c r="D25" s="14">
        <v>4.8364860004819601</v>
      </c>
      <c r="E25" s="14">
        <v>5.7551902546920699</v>
      </c>
      <c r="F25" s="14">
        <v>5.3268295281380302</v>
      </c>
      <c r="G25" s="14">
        <v>6.9859475797957904</v>
      </c>
      <c r="H25" s="14">
        <v>6.4336011821088404</v>
      </c>
      <c r="I25" s="14">
        <v>5.1328391606884098</v>
      </c>
      <c r="J25" s="14">
        <v>5.4938740783900197</v>
      </c>
    </row>
    <row r="26" spans="1:10" x14ac:dyDescent="0.2">
      <c r="A26" s="22" t="s">
        <v>124</v>
      </c>
      <c r="B26" s="14">
        <v>7.9763155826349204</v>
      </c>
      <c r="C26" s="14">
        <v>7.71516303853981</v>
      </c>
      <c r="D26" s="14">
        <v>9.3917809544242807</v>
      </c>
      <c r="E26" s="14">
        <v>8.9648155890395707</v>
      </c>
      <c r="F26" s="14">
        <v>10.5449482495794</v>
      </c>
      <c r="G26" s="14">
        <v>11.732125706527301</v>
      </c>
      <c r="H26" s="14">
        <v>12.710285262215001</v>
      </c>
      <c r="I26" s="14">
        <v>10.3170067129837</v>
      </c>
      <c r="J26" s="14">
        <v>9.3244651789188495</v>
      </c>
    </row>
    <row r="27" spans="1:10" x14ac:dyDescent="0.2">
      <c r="A27" s="21" t="s">
        <v>15</v>
      </c>
      <c r="B27" s="24"/>
      <c r="C27" s="24"/>
      <c r="D27" s="24"/>
      <c r="E27" s="24"/>
      <c r="F27" s="24"/>
      <c r="G27" s="24"/>
      <c r="H27" s="24"/>
      <c r="I27" s="24"/>
      <c r="J27" s="24"/>
    </row>
    <row r="28" spans="1:10" x14ac:dyDescent="0.2">
      <c r="A28" s="22" t="s">
        <v>122</v>
      </c>
      <c r="B28" s="14">
        <v>13.216230928891401</v>
      </c>
      <c r="C28" s="14">
        <v>16.744761261423399</v>
      </c>
      <c r="D28" s="14">
        <v>21.314281327705402</v>
      </c>
      <c r="E28" s="14">
        <v>26.9497851349523</v>
      </c>
      <c r="F28" s="14">
        <v>27.7756111110054</v>
      </c>
      <c r="G28" s="14">
        <v>24.050857698380899</v>
      </c>
      <c r="H28" s="14">
        <v>23.014508293722699</v>
      </c>
      <c r="I28" s="14">
        <v>17.4516531463406</v>
      </c>
      <c r="J28" s="14">
        <v>18.5985278433571</v>
      </c>
    </row>
    <row r="29" spans="1:10" x14ac:dyDescent="0.2">
      <c r="A29" s="22" t="s">
        <v>123</v>
      </c>
      <c r="B29" s="14">
        <v>0.81509794275101399</v>
      </c>
      <c r="C29" s="14">
        <v>0.57149355841035598</v>
      </c>
      <c r="D29" s="14">
        <v>0.78733493031101698</v>
      </c>
      <c r="E29" s="14">
        <v>0.88541388533724197</v>
      </c>
      <c r="F29" s="14">
        <v>0.76097564687686103</v>
      </c>
      <c r="G29" s="14">
        <v>0.85324550592925597</v>
      </c>
      <c r="H29" s="14">
        <v>0.57536270734306605</v>
      </c>
      <c r="I29" s="14">
        <v>0.41062713285507202</v>
      </c>
      <c r="J29" s="14">
        <v>0.20161005792257</v>
      </c>
    </row>
    <row r="30" spans="1:10" x14ac:dyDescent="0.2">
      <c r="A30" s="22" t="s">
        <v>124</v>
      </c>
      <c r="B30" s="14">
        <v>2.3870725466279699</v>
      </c>
      <c r="C30" s="14">
        <v>2.8003184362107501</v>
      </c>
      <c r="D30" s="14">
        <v>3.1493397212440701</v>
      </c>
      <c r="E30" s="14">
        <v>3.0989485986803502</v>
      </c>
      <c r="F30" s="14">
        <v>3.3156796042491798</v>
      </c>
      <c r="G30" s="14">
        <v>4.2662275296462804</v>
      </c>
      <c r="H30" s="14">
        <v>4.3413731554067798</v>
      </c>
      <c r="I30" s="14">
        <v>3.5929874124818801</v>
      </c>
      <c r="J30" s="14">
        <v>3.83059110052882</v>
      </c>
    </row>
    <row r="31" spans="1:10" x14ac:dyDescent="0.2">
      <c r="A31" s="21" t="s">
        <v>16</v>
      </c>
      <c r="B31" s="24"/>
      <c r="C31" s="24"/>
      <c r="D31" s="24"/>
      <c r="E31" s="24"/>
      <c r="F31" s="24"/>
      <c r="G31" s="24"/>
      <c r="H31" s="24"/>
      <c r="I31" s="24"/>
      <c r="J31" s="24"/>
    </row>
    <row r="32" spans="1:10" x14ac:dyDescent="0.2">
      <c r="A32" s="22" t="s">
        <v>122</v>
      </c>
      <c r="B32" s="14">
        <v>1.6884171671271</v>
      </c>
      <c r="C32" s="14">
        <v>2.5145716570055701</v>
      </c>
      <c r="D32" s="14">
        <v>2.6994340467806301</v>
      </c>
      <c r="E32" s="14">
        <v>3.4309788056818098</v>
      </c>
      <c r="F32" s="14">
        <v>3.2069687975524901</v>
      </c>
      <c r="G32" s="14">
        <v>1.8131467000996699</v>
      </c>
      <c r="H32" s="14">
        <v>1.2553368160212399</v>
      </c>
      <c r="I32" s="14">
        <v>0.66726909088949304</v>
      </c>
      <c r="J32" s="14">
        <v>1.46167291993863</v>
      </c>
    </row>
    <row r="33" spans="1:10" x14ac:dyDescent="0.2">
      <c r="A33" s="22" t="s">
        <v>123</v>
      </c>
      <c r="B33" s="14">
        <v>0.465770253000579</v>
      </c>
      <c r="C33" s="14">
        <v>0.34289613504621402</v>
      </c>
      <c r="D33" s="14">
        <v>0.11247641861586</v>
      </c>
      <c r="E33" s="14">
        <v>0.110676735667155</v>
      </c>
      <c r="F33" s="14">
        <v>0.108710806696694</v>
      </c>
      <c r="G33" s="14">
        <v>0.106655688241157</v>
      </c>
      <c r="H33" s="14">
        <v>0</v>
      </c>
      <c r="I33" s="14">
        <v>0.102656783213768</v>
      </c>
      <c r="J33" s="14">
        <v>0</v>
      </c>
    </row>
    <row r="34" spans="1:10" x14ac:dyDescent="0.2">
      <c r="A34" s="22" t="s">
        <v>124</v>
      </c>
      <c r="B34" s="14">
        <v>0.81509794275101399</v>
      </c>
      <c r="C34" s="14">
        <v>0.11429871168207099</v>
      </c>
      <c r="D34" s="14">
        <v>0.56238209307929798</v>
      </c>
      <c r="E34" s="14">
        <v>0.387368574835043</v>
      </c>
      <c r="F34" s="14">
        <v>0.108710806696694</v>
      </c>
      <c r="G34" s="14">
        <v>0.26663922060289302</v>
      </c>
      <c r="H34" s="14">
        <v>0.20922280267020599</v>
      </c>
      <c r="I34" s="14">
        <v>0.102656783213768</v>
      </c>
      <c r="J34" s="14">
        <v>0.100805028961285</v>
      </c>
    </row>
    <row r="35" spans="1:10" x14ac:dyDescent="0.2">
      <c r="A35" s="21" t="s">
        <v>17</v>
      </c>
      <c r="B35" s="24"/>
      <c r="C35" s="24"/>
      <c r="D35" s="24"/>
      <c r="E35" s="24"/>
      <c r="F35" s="24"/>
      <c r="G35" s="24"/>
      <c r="H35" s="24"/>
      <c r="I35" s="24"/>
      <c r="J35" s="24"/>
    </row>
    <row r="36" spans="1:10" x14ac:dyDescent="0.2">
      <c r="A36" s="22" t="s">
        <v>122</v>
      </c>
      <c r="B36" s="14">
        <v>7.3358814847591196</v>
      </c>
      <c r="C36" s="14">
        <v>9.5439424254529506</v>
      </c>
      <c r="D36" s="14">
        <v>11.0226890243542</v>
      </c>
      <c r="E36" s="14">
        <v>13.779253590560799</v>
      </c>
      <c r="F36" s="14">
        <v>15.545645357627301</v>
      </c>
      <c r="G36" s="14">
        <v>16.851598742102802</v>
      </c>
      <c r="H36" s="14">
        <v>16.9470470162867</v>
      </c>
      <c r="I36" s="14">
        <v>16.6817272722373</v>
      </c>
      <c r="J36" s="14">
        <v>15.8767920614024</v>
      </c>
    </row>
    <row r="37" spans="1:10" x14ac:dyDescent="0.2">
      <c r="A37" s="22" t="s">
        <v>123</v>
      </c>
      <c r="B37" s="14">
        <v>1.74663844875217</v>
      </c>
      <c r="C37" s="14">
        <v>2.1145261661183201</v>
      </c>
      <c r="D37" s="14">
        <v>3.9366746515550899</v>
      </c>
      <c r="E37" s="14">
        <v>4.7590996336876703</v>
      </c>
      <c r="F37" s="14">
        <v>4.4571430745644696</v>
      </c>
      <c r="G37" s="14">
        <v>6.0260463856253699</v>
      </c>
      <c r="H37" s="14">
        <v>5.8582384747657699</v>
      </c>
      <c r="I37" s="14">
        <v>4.61955524461957</v>
      </c>
      <c r="J37" s="14">
        <v>5.2922640204674503</v>
      </c>
    </row>
    <row r="38" spans="1:10" x14ac:dyDescent="0.2">
      <c r="A38" s="23" t="s">
        <v>124</v>
      </c>
      <c r="B38" s="16">
        <v>4.7741450932559397</v>
      </c>
      <c r="C38" s="16">
        <v>4.8005458906469904</v>
      </c>
      <c r="D38" s="16">
        <v>5.6800591401009104</v>
      </c>
      <c r="E38" s="16">
        <v>5.4784984155241796</v>
      </c>
      <c r="F38" s="16">
        <v>7.1205578386334798</v>
      </c>
      <c r="G38" s="16">
        <v>7.1992589562780998</v>
      </c>
      <c r="H38" s="16">
        <v>8.1596893041380305</v>
      </c>
      <c r="I38" s="16">
        <v>6.6213625172880404</v>
      </c>
      <c r="J38" s="16">
        <v>5.3930690494287399</v>
      </c>
    </row>
    <row r="39" spans="1:10" x14ac:dyDescent="0.2">
      <c r="A39" s="9" t="s">
        <v>19</v>
      </c>
    </row>
    <row r="40" spans="1:10" x14ac:dyDescent="0.2">
      <c r="A40" s="22" t="s">
        <v>122</v>
      </c>
      <c r="B40" s="14">
        <v>485.34560726406602</v>
      </c>
      <c r="C40" s="14">
        <v>686.82629018410796</v>
      </c>
      <c r="D40" s="14">
        <v>706.17906683480498</v>
      </c>
      <c r="E40" s="14">
        <v>813.88331620753195</v>
      </c>
      <c r="F40" s="14">
        <v>723.61077024170504</v>
      </c>
      <c r="G40" s="14">
        <v>651.24065953476202</v>
      </c>
      <c r="H40" s="14">
        <v>531.21442760529396</v>
      </c>
      <c r="I40" s="14">
        <v>509.346434935682</v>
      </c>
      <c r="J40" s="14">
        <v>519.58601179222205</v>
      </c>
    </row>
    <row r="41" spans="1:10" x14ac:dyDescent="0.2">
      <c r="A41" s="22" t="s">
        <v>123</v>
      </c>
      <c r="B41" s="14">
        <v>69.846784809219798</v>
      </c>
      <c r="C41" s="14">
        <v>100.59576977444</v>
      </c>
      <c r="D41" s="14">
        <v>90.7944514501892</v>
      </c>
      <c r="E41" s="14">
        <v>137.00640994275099</v>
      </c>
      <c r="F41" s="14">
        <v>121.921289515561</v>
      </c>
      <c r="G41" s="14">
        <v>129.019375945566</v>
      </c>
      <c r="H41" s="14">
        <v>133.91960359797301</v>
      </c>
      <c r="I41" s="14">
        <v>125.532974049304</v>
      </c>
      <c r="J41" s="14">
        <v>107.83860622102701</v>
      </c>
    </row>
    <row r="42" spans="1:10" x14ac:dyDescent="0.2">
      <c r="A42" s="22" t="s">
        <v>124</v>
      </c>
      <c r="B42" s="14">
        <v>177.30337682340399</v>
      </c>
      <c r="C42" s="14">
        <v>171.70657254602699</v>
      </c>
      <c r="D42" s="14">
        <v>237.07440100882701</v>
      </c>
      <c r="E42" s="14">
        <v>246.28533215899299</v>
      </c>
      <c r="F42" s="14">
        <v>270.76026632676502</v>
      </c>
      <c r="G42" s="14">
        <v>227.319852856474</v>
      </c>
      <c r="H42" s="14">
        <v>205.34339218355899</v>
      </c>
      <c r="I42" s="14">
        <v>266.93793332323298</v>
      </c>
      <c r="J42" s="14">
        <v>200.27169726762199</v>
      </c>
    </row>
    <row r="43" spans="1:10" x14ac:dyDescent="0.2">
      <c r="A43" s="21" t="s">
        <v>15</v>
      </c>
      <c r="B43" s="24"/>
      <c r="C43" s="24"/>
      <c r="D43" s="24"/>
      <c r="E43" s="24"/>
      <c r="F43" s="24"/>
      <c r="G43" s="24"/>
      <c r="H43" s="24"/>
      <c r="I43" s="24"/>
      <c r="J43" s="24"/>
    </row>
    <row r="44" spans="1:10" x14ac:dyDescent="0.2">
      <c r="A44" s="22" t="s">
        <v>122</v>
      </c>
      <c r="B44" s="14">
        <v>311.62411684113403</v>
      </c>
      <c r="C44" s="14">
        <v>463.087422927163</v>
      </c>
      <c r="D44" s="14">
        <v>455.65363598150498</v>
      </c>
      <c r="E44" s="14">
        <v>484.41552086901203</v>
      </c>
      <c r="F44" s="14">
        <v>449.68371717427601</v>
      </c>
      <c r="G44" s="14">
        <v>299.50926558792099</v>
      </c>
      <c r="H44" s="14">
        <v>260.39922921828202</v>
      </c>
      <c r="I44" s="14">
        <v>204.89290017242701</v>
      </c>
      <c r="J44" s="14">
        <v>250.689746929401</v>
      </c>
    </row>
    <row r="45" spans="1:10" x14ac:dyDescent="0.2">
      <c r="A45" s="22" t="s">
        <v>123</v>
      </c>
      <c r="B45" s="14">
        <v>12.5366024016548</v>
      </c>
      <c r="C45" s="14">
        <v>24.281737531761401</v>
      </c>
      <c r="D45" s="14">
        <v>16.813787305590601</v>
      </c>
      <c r="E45" s="14">
        <v>29.3585164163038</v>
      </c>
      <c r="F45" s="14">
        <v>11.083753592323699</v>
      </c>
      <c r="G45" s="14">
        <v>13.8235045655964</v>
      </c>
      <c r="H45" s="14">
        <v>11.9039647642643</v>
      </c>
      <c r="I45" s="14">
        <v>2.8858154953863</v>
      </c>
      <c r="J45" s="14">
        <v>5.6020055179754404</v>
      </c>
    </row>
    <row r="46" spans="1:10" x14ac:dyDescent="0.2">
      <c r="A46" s="22" t="s">
        <v>124</v>
      </c>
      <c r="B46" s="14">
        <v>41.191693605437301</v>
      </c>
      <c r="C46" s="14">
        <v>52.032294710917199</v>
      </c>
      <c r="D46" s="14">
        <v>87.431693989070993</v>
      </c>
      <c r="E46" s="14">
        <v>96.230692697884606</v>
      </c>
      <c r="F46" s="14">
        <v>101.337175701245</v>
      </c>
      <c r="G46" s="14">
        <v>93.692642055708703</v>
      </c>
      <c r="H46" s="14">
        <v>89.2797357319822</v>
      </c>
      <c r="I46" s="14">
        <v>116.875527563145</v>
      </c>
      <c r="J46" s="14">
        <v>93.833592426088501</v>
      </c>
    </row>
    <row r="47" spans="1:10" x14ac:dyDescent="0.2">
      <c r="A47" s="21" t="s">
        <v>16</v>
      </c>
      <c r="B47" s="24"/>
      <c r="C47" s="24"/>
      <c r="D47" s="24"/>
      <c r="E47" s="24"/>
      <c r="F47" s="24"/>
      <c r="G47" s="24"/>
      <c r="H47" s="24"/>
      <c r="I47" s="24"/>
      <c r="J47" s="24"/>
    </row>
    <row r="48" spans="1:10" x14ac:dyDescent="0.2">
      <c r="A48" s="22" t="s">
        <v>122</v>
      </c>
      <c r="B48" s="14">
        <v>41.191693605437301</v>
      </c>
      <c r="C48" s="14">
        <v>41.625835768733801</v>
      </c>
      <c r="D48" s="14">
        <v>55.485498108448901</v>
      </c>
      <c r="E48" s="14">
        <v>65.241147591786103</v>
      </c>
      <c r="F48" s="14">
        <v>52.251981220954598</v>
      </c>
      <c r="G48" s="14">
        <v>33.7907889381245</v>
      </c>
      <c r="H48" s="14">
        <v>16.367951550863399</v>
      </c>
      <c r="I48" s="14">
        <v>14.4290774769315</v>
      </c>
      <c r="J48" s="14">
        <v>18.206517933420201</v>
      </c>
    </row>
    <row r="49" spans="1:10" x14ac:dyDescent="0.2">
      <c r="A49" s="22" t="s">
        <v>123</v>
      </c>
      <c r="B49" s="14">
        <v>3.5818864004728099</v>
      </c>
      <c r="C49" s="14">
        <v>3.4688196473944801</v>
      </c>
      <c r="D49" s="14">
        <v>3.3627574611181199</v>
      </c>
      <c r="E49" s="14">
        <v>8.1551434489732699</v>
      </c>
      <c r="F49" s="14">
        <v>3.1667867406639201</v>
      </c>
      <c r="G49" s="14">
        <v>0</v>
      </c>
      <c r="H49" s="14">
        <v>2.9759911910660701</v>
      </c>
      <c r="I49" s="14">
        <v>2.8858154953863</v>
      </c>
      <c r="J49" s="14">
        <v>0</v>
      </c>
    </row>
    <row r="50" spans="1:10" x14ac:dyDescent="0.2">
      <c r="A50" s="22" t="s">
        <v>124</v>
      </c>
      <c r="B50" s="14">
        <v>25.0732048033097</v>
      </c>
      <c r="C50" s="14">
        <v>3.4688196473944801</v>
      </c>
      <c r="D50" s="14">
        <v>6.72551492223623</v>
      </c>
      <c r="E50" s="14">
        <v>9.7861721387679204</v>
      </c>
      <c r="F50" s="14">
        <v>3.1667867406639201</v>
      </c>
      <c r="G50" s="14">
        <v>3.07188990346586</v>
      </c>
      <c r="H50" s="14">
        <v>2.9759911910660701</v>
      </c>
      <c r="I50" s="14">
        <v>0</v>
      </c>
      <c r="J50" s="14">
        <v>2.8010027589877202</v>
      </c>
    </row>
    <row r="51" spans="1:10" x14ac:dyDescent="0.2">
      <c r="A51" s="21" t="s">
        <v>17</v>
      </c>
      <c r="B51" s="24"/>
      <c r="C51" s="24"/>
      <c r="D51" s="24"/>
      <c r="E51" s="24"/>
      <c r="F51" s="24"/>
      <c r="G51" s="24"/>
      <c r="H51" s="24"/>
      <c r="I51" s="24"/>
      <c r="J51" s="24"/>
    </row>
    <row r="52" spans="1:10" x14ac:dyDescent="0.2">
      <c r="A52" s="22" t="s">
        <v>122</v>
      </c>
      <c r="B52" s="14">
        <v>132.529796817494</v>
      </c>
      <c r="C52" s="14">
        <v>182.11303148821</v>
      </c>
      <c r="D52" s="14">
        <v>195.039932744851</v>
      </c>
      <c r="E52" s="14">
        <v>264.22664774673399</v>
      </c>
      <c r="F52" s="14">
        <v>221.675071846474</v>
      </c>
      <c r="G52" s="14">
        <v>317.94060500871598</v>
      </c>
      <c r="H52" s="14">
        <v>254.44724683614899</v>
      </c>
      <c r="I52" s="14">
        <v>290.02445728632301</v>
      </c>
      <c r="J52" s="14">
        <v>250.689746929401</v>
      </c>
    </row>
    <row r="53" spans="1:10" x14ac:dyDescent="0.2">
      <c r="A53" s="22" t="s">
        <v>123</v>
      </c>
      <c r="B53" s="14">
        <v>53.728296007092098</v>
      </c>
      <c r="C53" s="14">
        <v>72.845212595284096</v>
      </c>
      <c r="D53" s="14">
        <v>70.617906683480498</v>
      </c>
      <c r="E53" s="14">
        <v>99.4927500774739</v>
      </c>
      <c r="F53" s="14">
        <v>107.670749182573</v>
      </c>
      <c r="G53" s="14">
        <v>115.19587137997</v>
      </c>
      <c r="H53" s="14">
        <v>119.039647642643</v>
      </c>
      <c r="I53" s="14">
        <v>119.76134305853201</v>
      </c>
      <c r="J53" s="14">
        <v>102.23660070305201</v>
      </c>
    </row>
    <row r="54" spans="1:10" x14ac:dyDescent="0.2">
      <c r="A54" s="23" t="s">
        <v>124</v>
      </c>
      <c r="B54" s="16">
        <v>111.03847841465701</v>
      </c>
      <c r="C54" s="16">
        <v>116.205458187715</v>
      </c>
      <c r="D54" s="16">
        <v>142.91719209752</v>
      </c>
      <c r="E54" s="16">
        <v>140.26846732234</v>
      </c>
      <c r="F54" s="16">
        <v>166.25630388485601</v>
      </c>
      <c r="G54" s="16">
        <v>130.555320897299</v>
      </c>
      <c r="H54" s="16">
        <v>113.087665260511</v>
      </c>
      <c r="I54" s="16">
        <v>150.06240576008801</v>
      </c>
      <c r="J54" s="16">
        <v>103.63710208254599</v>
      </c>
    </row>
    <row r="55" spans="1:10" x14ac:dyDescent="0.2">
      <c r="A55" s="9" t="s">
        <v>20</v>
      </c>
    </row>
    <row r="56" spans="1:10" x14ac:dyDescent="0.2">
      <c r="A56" s="22" t="s">
        <v>122</v>
      </c>
      <c r="B56" s="14">
        <v>100.96088450307001</v>
      </c>
      <c r="C56" s="14">
        <v>131.64682443779901</v>
      </c>
      <c r="D56" s="14">
        <v>146.10704888363301</v>
      </c>
      <c r="E56" s="14">
        <v>161.53174682674799</v>
      </c>
      <c r="F56" s="14">
        <v>151.95913298088701</v>
      </c>
      <c r="G56" s="14">
        <v>142.80229516379401</v>
      </c>
      <c r="H56" s="14">
        <v>131.68559749540699</v>
      </c>
      <c r="I56" s="14">
        <v>104.366331732924</v>
      </c>
      <c r="J56" s="14">
        <v>103.279848748406</v>
      </c>
    </row>
    <row r="57" spans="1:10" x14ac:dyDescent="0.2">
      <c r="A57" s="22" t="s">
        <v>123</v>
      </c>
      <c r="B57" s="14">
        <v>15.1798499695064</v>
      </c>
      <c r="C57" s="14">
        <v>23.9038292704147</v>
      </c>
      <c r="D57" s="14">
        <v>28.075245130175102</v>
      </c>
      <c r="E57" s="14">
        <v>34.172378758174602</v>
      </c>
      <c r="F57" s="14">
        <v>29.172993594919699</v>
      </c>
      <c r="G57" s="14">
        <v>28.6492940530784</v>
      </c>
      <c r="H57" s="14">
        <v>28.7294169566918</v>
      </c>
      <c r="I57" s="14">
        <v>23.419310671927398</v>
      </c>
      <c r="J57" s="14">
        <v>21.723652935309499</v>
      </c>
    </row>
    <row r="58" spans="1:10" x14ac:dyDescent="0.2">
      <c r="A58" s="22" t="s">
        <v>124</v>
      </c>
      <c r="B58" s="14">
        <v>41.967820503929303</v>
      </c>
      <c r="C58" s="14">
        <v>49.330941778650001</v>
      </c>
      <c r="D58" s="14">
        <v>56.787248397323197</v>
      </c>
      <c r="E58" s="14">
        <v>52.260271032183297</v>
      </c>
      <c r="F58" s="14">
        <v>59.2488264500304</v>
      </c>
      <c r="G58" s="14">
        <v>61.518251571338801</v>
      </c>
      <c r="H58" s="14">
        <v>57.841164557293901</v>
      </c>
      <c r="I58" s="14">
        <v>56.8294281901358</v>
      </c>
      <c r="J58" s="14">
        <v>53.1198812651729</v>
      </c>
    </row>
    <row r="59" spans="1:10" x14ac:dyDescent="0.2">
      <c r="A59" s="21" t="s">
        <v>15</v>
      </c>
      <c r="B59" s="24"/>
      <c r="C59" s="24"/>
      <c r="D59" s="24"/>
      <c r="E59" s="24"/>
      <c r="F59" s="24"/>
      <c r="G59" s="24"/>
      <c r="H59" s="24"/>
      <c r="I59" s="24"/>
      <c r="J59" s="24"/>
    </row>
    <row r="60" spans="1:10" x14ac:dyDescent="0.2">
      <c r="A60" s="22" t="s">
        <v>122</v>
      </c>
      <c r="B60" s="14">
        <v>54.349815773173802</v>
      </c>
      <c r="C60" s="14">
        <v>70.774082741816102</v>
      </c>
      <c r="D60" s="14">
        <v>80.057863948519795</v>
      </c>
      <c r="E60" s="14">
        <v>92.099426167341605</v>
      </c>
      <c r="F60" s="14">
        <v>83.117639391328296</v>
      </c>
      <c r="G60" s="14">
        <v>70.4572754910009</v>
      </c>
      <c r="H60" s="14">
        <v>61.282140352486998</v>
      </c>
      <c r="I60" s="14">
        <v>45.818055053105702</v>
      </c>
      <c r="J60" s="14">
        <v>43.500161473867898</v>
      </c>
    </row>
    <row r="61" spans="1:10" x14ac:dyDescent="0.2">
      <c r="A61" s="22" t="s">
        <v>123</v>
      </c>
      <c r="B61" s="14">
        <v>3.4526717577700698</v>
      </c>
      <c r="C61" s="14">
        <v>4.8042009808186403</v>
      </c>
      <c r="D61" s="14">
        <v>4.9204037857007901</v>
      </c>
      <c r="E61" s="14">
        <v>5.2088550535911002</v>
      </c>
      <c r="F61" s="14">
        <v>3.10350995690635</v>
      </c>
      <c r="G61" s="14">
        <v>3.0537038234870399</v>
      </c>
      <c r="H61" s="14">
        <v>2.02089054638326</v>
      </c>
      <c r="I61" s="14">
        <v>1.23542235195947</v>
      </c>
      <c r="J61" s="14">
        <v>1.4799568909699901</v>
      </c>
    </row>
    <row r="62" spans="1:10" x14ac:dyDescent="0.2">
      <c r="A62" s="22" t="s">
        <v>124</v>
      </c>
      <c r="B62" s="14">
        <v>9.4650829221627895</v>
      </c>
      <c r="C62" s="14">
        <v>12.3620293530821</v>
      </c>
      <c r="D62" s="14">
        <v>19.739502246164299</v>
      </c>
      <c r="E62" s="14">
        <v>19.118215251642098</v>
      </c>
      <c r="F62" s="14">
        <v>23.360965857440601</v>
      </c>
      <c r="G62" s="14">
        <v>25.262458903392702</v>
      </c>
      <c r="H62" s="14">
        <v>22.666745317541999</v>
      </c>
      <c r="I62" s="14">
        <v>24.977017115702399</v>
      </c>
      <c r="J62" s="14">
        <v>23.415032239275199</v>
      </c>
    </row>
    <row r="63" spans="1:10" x14ac:dyDescent="0.2">
      <c r="A63" s="21" t="s">
        <v>16</v>
      </c>
      <c r="B63" s="24"/>
      <c r="C63" s="24"/>
      <c r="D63" s="24"/>
      <c r="E63" s="24"/>
      <c r="F63" s="24"/>
      <c r="G63" s="24"/>
      <c r="H63" s="24"/>
      <c r="I63" s="24"/>
      <c r="J63" s="24"/>
    </row>
    <row r="64" spans="1:10" x14ac:dyDescent="0.2">
      <c r="A64" s="22" t="s">
        <v>122</v>
      </c>
      <c r="B64" s="14">
        <v>7.4411029262286101</v>
      </c>
      <c r="C64" s="14">
        <v>8.4366456248522503</v>
      </c>
      <c r="D64" s="14">
        <v>8.9146139176225994</v>
      </c>
      <c r="E64" s="14">
        <v>10.360469941758099</v>
      </c>
      <c r="F64" s="14">
        <v>8.4076906105281193</v>
      </c>
      <c r="G64" s="14">
        <v>5.2190574437778396</v>
      </c>
      <c r="H64" s="14">
        <v>3.6594504488561799</v>
      </c>
      <c r="I64" s="14">
        <v>2.2022746274060201</v>
      </c>
      <c r="J64" s="14">
        <v>2.5899245591974802</v>
      </c>
    </row>
    <row r="65" spans="1:10" x14ac:dyDescent="0.2">
      <c r="A65" s="22" t="s">
        <v>123</v>
      </c>
      <c r="B65" s="14">
        <v>0.77387470432777505</v>
      </c>
      <c r="C65" s="14">
        <v>0.35152690103550999</v>
      </c>
      <c r="D65" s="14">
        <v>0.231548413444743</v>
      </c>
      <c r="E65" s="14">
        <v>0.57240165424078104</v>
      </c>
      <c r="F65" s="14">
        <v>0.282137268809669</v>
      </c>
      <c r="G65" s="14">
        <v>0.111043775399529</v>
      </c>
      <c r="H65" s="14">
        <v>0.10923732683152799</v>
      </c>
      <c r="I65" s="14">
        <v>0.107428030605172</v>
      </c>
      <c r="J65" s="14">
        <v>0</v>
      </c>
    </row>
    <row r="66" spans="1:10" x14ac:dyDescent="0.2">
      <c r="A66" s="22" t="s">
        <v>124</v>
      </c>
      <c r="B66" s="14">
        <v>5.11947881324528</v>
      </c>
      <c r="C66" s="14">
        <v>1.5818710546598</v>
      </c>
      <c r="D66" s="14">
        <v>2.1418228243638699</v>
      </c>
      <c r="E66" s="14">
        <v>1.77444512814642</v>
      </c>
      <c r="F66" s="14">
        <v>0.90283926019093896</v>
      </c>
      <c r="G66" s="14">
        <v>0.77730642779670001</v>
      </c>
      <c r="H66" s="14">
        <v>0.54618663415763802</v>
      </c>
      <c r="I66" s="14">
        <v>0.107428030605172</v>
      </c>
      <c r="J66" s="14">
        <v>0.10571120649785599</v>
      </c>
    </row>
    <row r="67" spans="1:10" x14ac:dyDescent="0.2">
      <c r="A67" s="21" t="s">
        <v>17</v>
      </c>
      <c r="B67" s="24"/>
      <c r="C67" s="24"/>
      <c r="D67" s="24"/>
      <c r="E67" s="24"/>
      <c r="F67" s="24"/>
      <c r="G67" s="24"/>
      <c r="H67" s="24"/>
      <c r="I67" s="24"/>
      <c r="J67" s="24"/>
    </row>
    <row r="68" spans="1:10" x14ac:dyDescent="0.2">
      <c r="A68" s="22" t="s">
        <v>122</v>
      </c>
      <c r="B68" s="14">
        <v>39.169965803667402</v>
      </c>
      <c r="C68" s="14">
        <v>52.436096071130301</v>
      </c>
      <c r="D68" s="14">
        <v>57.134571017490302</v>
      </c>
      <c r="E68" s="14">
        <v>59.071850717648601</v>
      </c>
      <c r="F68" s="14">
        <v>60.433802979031</v>
      </c>
      <c r="G68" s="14">
        <v>67.125962229015002</v>
      </c>
      <c r="H68" s="14">
        <v>66.744006694063401</v>
      </c>
      <c r="I68" s="14">
        <v>56.346002052412501</v>
      </c>
      <c r="J68" s="14">
        <v>57.189762715340301</v>
      </c>
    </row>
    <row r="69" spans="1:10" x14ac:dyDescent="0.2">
      <c r="A69" s="22" t="s">
        <v>123</v>
      </c>
      <c r="B69" s="14">
        <v>10.953303507408499</v>
      </c>
      <c r="C69" s="14">
        <v>18.748101388560599</v>
      </c>
      <c r="D69" s="14">
        <v>22.923292931029501</v>
      </c>
      <c r="E69" s="14">
        <v>28.391122050342702</v>
      </c>
      <c r="F69" s="14">
        <v>25.7873463692037</v>
      </c>
      <c r="G69" s="14">
        <v>25.484546454191801</v>
      </c>
      <c r="H69" s="14">
        <v>26.599289083477</v>
      </c>
      <c r="I69" s="14">
        <v>22.076460289362799</v>
      </c>
      <c r="J69" s="14">
        <v>20.243696044339501</v>
      </c>
    </row>
    <row r="70" spans="1:10" x14ac:dyDescent="0.2">
      <c r="A70" s="23" t="s">
        <v>124</v>
      </c>
      <c r="B70" s="16">
        <v>27.383258768521301</v>
      </c>
      <c r="C70" s="16">
        <v>35.387041370908001</v>
      </c>
      <c r="D70" s="16">
        <v>34.905923326794998</v>
      </c>
      <c r="E70" s="16">
        <v>31.367610652394799</v>
      </c>
      <c r="F70" s="16">
        <v>34.985021332398901</v>
      </c>
      <c r="G70" s="16">
        <v>35.478486240149401</v>
      </c>
      <c r="H70" s="16">
        <v>34.628232605594299</v>
      </c>
      <c r="I70" s="16">
        <v>31.744983043828199</v>
      </c>
      <c r="J70" s="16">
        <v>29.5991378193998</v>
      </c>
    </row>
    <row r="71" spans="1:10" x14ac:dyDescent="0.2">
      <c r="A71" s="9" t="s">
        <v>21</v>
      </c>
    </row>
    <row r="72" spans="1:10" x14ac:dyDescent="0.2">
      <c r="A72" s="22" t="s">
        <v>122</v>
      </c>
      <c r="B72" s="14">
        <v>69.409638003684293</v>
      </c>
      <c r="C72" s="14">
        <v>92.106864101119001</v>
      </c>
      <c r="D72" s="14">
        <v>102.43296202303399</v>
      </c>
      <c r="E72" s="14">
        <v>116.96389554993701</v>
      </c>
      <c r="F72" s="14">
        <v>111.965486084299</v>
      </c>
      <c r="G72" s="14">
        <v>103.893853975062</v>
      </c>
      <c r="H72" s="14">
        <v>96.409636582573498</v>
      </c>
      <c r="I72" s="14">
        <v>79.431815795114005</v>
      </c>
      <c r="J72" s="14">
        <v>80.256841783879906</v>
      </c>
    </row>
    <row r="73" spans="1:10" x14ac:dyDescent="0.2">
      <c r="A73" s="22" t="s">
        <v>123</v>
      </c>
      <c r="B73" s="14">
        <v>10.1637574927462</v>
      </c>
      <c r="C73" s="14">
        <v>14.6845137118395</v>
      </c>
      <c r="D73" s="14">
        <v>17.696975677822401</v>
      </c>
      <c r="E73" s="14">
        <v>22.093784173350102</v>
      </c>
      <c r="F73" s="14">
        <v>19.137571744177201</v>
      </c>
      <c r="G73" s="14">
        <v>19.949299904256499</v>
      </c>
      <c r="H73" s="14">
        <v>19.689110491602801</v>
      </c>
      <c r="I73" s="14">
        <v>16.599958955589301</v>
      </c>
      <c r="J73" s="14">
        <v>15.514333727738901</v>
      </c>
    </row>
    <row r="74" spans="1:10" x14ac:dyDescent="0.2">
      <c r="A74" s="22" t="s">
        <v>124</v>
      </c>
      <c r="B74" s="14">
        <v>27.4449922213091</v>
      </c>
      <c r="C74" s="14">
        <v>30.8794345483253</v>
      </c>
      <c r="D74" s="14">
        <v>36.8549166374588</v>
      </c>
      <c r="E74" s="14">
        <v>34.730450397959899</v>
      </c>
      <c r="F74" s="14">
        <v>38.889897887957801</v>
      </c>
      <c r="G74" s="14">
        <v>39.872350729691597</v>
      </c>
      <c r="H74" s="14">
        <v>38.476232937124301</v>
      </c>
      <c r="I74" s="14">
        <v>37.830699144216403</v>
      </c>
      <c r="J74" s="14">
        <v>34.633761030032403</v>
      </c>
    </row>
    <row r="75" spans="1:10" x14ac:dyDescent="0.2">
      <c r="A75" s="21" t="s">
        <v>15</v>
      </c>
      <c r="B75" s="24"/>
      <c r="C75" s="24"/>
      <c r="D75" s="24"/>
      <c r="E75" s="24"/>
      <c r="F75" s="24"/>
      <c r="G75" s="24"/>
      <c r="H75" s="24"/>
      <c r="I75" s="24"/>
      <c r="J75" s="24"/>
    </row>
    <row r="76" spans="1:10" x14ac:dyDescent="0.2">
      <c r="A76" s="22" t="s">
        <v>122</v>
      </c>
      <c r="B76" s="14">
        <v>39.060715070161997</v>
      </c>
      <c r="C76" s="14">
        <v>52.1370163026073</v>
      </c>
      <c r="D76" s="14">
        <v>58.521307420587199</v>
      </c>
      <c r="E76" s="14">
        <v>68.455402623208897</v>
      </c>
      <c r="F76" s="14">
        <v>63.319703159155999</v>
      </c>
      <c r="G76" s="14">
        <v>52.681901194529999</v>
      </c>
      <c r="H76" s="14">
        <v>47.393029049813599</v>
      </c>
      <c r="I76" s="14">
        <v>35.831618721211001</v>
      </c>
      <c r="J76" s="14">
        <v>36.399013745848897</v>
      </c>
    </row>
    <row r="77" spans="1:10" x14ac:dyDescent="0.2">
      <c r="A77" s="22" t="s">
        <v>123</v>
      </c>
      <c r="B77" s="14">
        <v>2.36300244229114</v>
      </c>
      <c r="C77" s="14">
        <v>3.0208142492926999</v>
      </c>
      <c r="D77" s="14">
        <v>3.0597574770066802</v>
      </c>
      <c r="E77" s="14">
        <v>3.5600070439223299</v>
      </c>
      <c r="F77" s="14">
        <v>2.2451899811604501</v>
      </c>
      <c r="G77" s="14">
        <v>2.1524244633539902</v>
      </c>
      <c r="H77" s="14">
        <v>1.4947230477918401</v>
      </c>
      <c r="I77" s="14">
        <v>0.93627817280000603</v>
      </c>
      <c r="J77" s="14">
        <v>0.94478314367640504</v>
      </c>
    </row>
    <row r="78" spans="1:10" x14ac:dyDescent="0.2">
      <c r="A78" s="22" t="s">
        <v>124</v>
      </c>
      <c r="B78" s="14">
        <v>6.4626693301215496</v>
      </c>
      <c r="C78" s="14">
        <v>8.2792686832466504</v>
      </c>
      <c r="D78" s="14">
        <v>13.148687536325999</v>
      </c>
      <c r="E78" s="14">
        <v>12.8540712349257</v>
      </c>
      <c r="F78" s="14">
        <v>14.834290946953001</v>
      </c>
      <c r="G78" s="14">
        <v>16.090685317512101</v>
      </c>
      <c r="H78" s="14">
        <v>14.844146129794799</v>
      </c>
      <c r="I78" s="14">
        <v>16.1444722769298</v>
      </c>
      <c r="J78" s="14">
        <v>15.0916675845152</v>
      </c>
    </row>
    <row r="79" spans="1:10" x14ac:dyDescent="0.2">
      <c r="A79" s="21" t="s">
        <v>16</v>
      </c>
      <c r="B79" s="24"/>
      <c r="C79" s="24"/>
      <c r="D79" s="24"/>
      <c r="E79" s="24"/>
      <c r="F79" s="24"/>
      <c r="G79" s="24"/>
      <c r="H79" s="24"/>
      <c r="I79" s="24"/>
      <c r="J79" s="24"/>
    </row>
    <row r="80" spans="1:10" x14ac:dyDescent="0.2">
      <c r="A80" s="22" t="s">
        <v>122</v>
      </c>
      <c r="B80" s="14">
        <v>5.2099933366178099</v>
      </c>
      <c r="C80" s="14">
        <v>6.2374220147432498</v>
      </c>
      <c r="D80" s="14">
        <v>6.8086495209067603</v>
      </c>
      <c r="E80" s="14">
        <v>8.0439853816871096</v>
      </c>
      <c r="F80" s="14">
        <v>6.94939756073473</v>
      </c>
      <c r="G80" s="14">
        <v>4.3310980055293697</v>
      </c>
      <c r="H80" s="14">
        <v>2.9379039215218898</v>
      </c>
      <c r="I80" s="14">
        <v>1.89786116108109</v>
      </c>
      <c r="J80" s="14">
        <v>2.3619578591910102</v>
      </c>
    </row>
    <row r="81" spans="1:10" x14ac:dyDescent="0.2">
      <c r="A81" s="22" t="s">
        <v>123</v>
      </c>
      <c r="B81" s="14">
        <v>0.65480790569513503</v>
      </c>
      <c r="C81" s="14">
        <v>0.39158703231572001</v>
      </c>
      <c r="D81" s="14">
        <v>0.275653826757359</v>
      </c>
      <c r="E81" s="14">
        <v>0.46198564692121902</v>
      </c>
      <c r="F81" s="14">
        <v>0.24055606941004801</v>
      </c>
      <c r="G81" s="14">
        <v>0.10499631528556</v>
      </c>
      <c r="H81" s="14">
        <v>0.103084348123575</v>
      </c>
      <c r="I81" s="14">
        <v>0.15182889288648699</v>
      </c>
      <c r="J81" s="14">
        <v>0</v>
      </c>
    </row>
    <row r="82" spans="1:10" x14ac:dyDescent="0.2">
      <c r="A82" s="22" t="s">
        <v>124</v>
      </c>
      <c r="B82" s="14">
        <v>3.3025094374189399</v>
      </c>
      <c r="C82" s="14">
        <v>0.92302657617276795</v>
      </c>
      <c r="D82" s="14">
        <v>1.5436614298412099</v>
      </c>
      <c r="E82" s="14">
        <v>1.30443006189521</v>
      </c>
      <c r="F82" s="14">
        <v>0.58802594744678505</v>
      </c>
      <c r="G82" s="14">
        <v>0.603728812891973</v>
      </c>
      <c r="H82" s="14">
        <v>0.46387956655608698</v>
      </c>
      <c r="I82" s="14">
        <v>0.101219261924325</v>
      </c>
      <c r="J82" s="14">
        <v>0.14917628584364301</v>
      </c>
    </row>
    <row r="83" spans="1:10" x14ac:dyDescent="0.2">
      <c r="A83" s="21" t="s">
        <v>17</v>
      </c>
      <c r="B83" s="24"/>
      <c r="C83" s="24"/>
      <c r="D83" s="24"/>
      <c r="E83" s="24"/>
      <c r="F83" s="24"/>
      <c r="G83" s="24"/>
      <c r="H83" s="24"/>
      <c r="I83" s="24"/>
      <c r="J83" s="24"/>
    </row>
    <row r="84" spans="1:10" x14ac:dyDescent="0.2">
      <c r="A84" s="22" t="s">
        <v>122</v>
      </c>
      <c r="B84" s="14">
        <v>25.1389295969045</v>
      </c>
      <c r="C84" s="14">
        <v>33.732425783768399</v>
      </c>
      <c r="D84" s="14">
        <v>37.103005081540502</v>
      </c>
      <c r="E84" s="14">
        <v>40.464507545040902</v>
      </c>
      <c r="F84" s="14">
        <v>41.6963853644084</v>
      </c>
      <c r="G84" s="14">
        <v>46.880854775002703</v>
      </c>
      <c r="H84" s="14">
        <v>46.078703611237998</v>
      </c>
      <c r="I84" s="14">
        <v>41.702335912821901</v>
      </c>
      <c r="J84" s="14">
        <v>41.495870178840001</v>
      </c>
    </row>
    <row r="85" spans="1:10" x14ac:dyDescent="0.2">
      <c r="A85" s="22" t="s">
        <v>123</v>
      </c>
      <c r="B85" s="14">
        <v>7.1459471447599503</v>
      </c>
      <c r="C85" s="14">
        <v>11.2721124302311</v>
      </c>
      <c r="D85" s="14">
        <v>14.3615643740584</v>
      </c>
      <c r="E85" s="14">
        <v>18.071791482506502</v>
      </c>
      <c r="F85" s="14">
        <v>16.6518256936067</v>
      </c>
      <c r="G85" s="14">
        <v>17.6918791256169</v>
      </c>
      <c r="H85" s="14">
        <v>18.091303095687401</v>
      </c>
      <c r="I85" s="14">
        <v>15.5118518899028</v>
      </c>
      <c r="J85" s="14">
        <v>14.569550584062499</v>
      </c>
    </row>
    <row r="86" spans="1:10" x14ac:dyDescent="0.2">
      <c r="A86" s="23" t="s">
        <v>124</v>
      </c>
      <c r="B86" s="16">
        <v>17.679813453768599</v>
      </c>
      <c r="C86" s="16">
        <v>21.677139288905899</v>
      </c>
      <c r="D86" s="16">
        <v>22.162567671291601</v>
      </c>
      <c r="E86" s="16">
        <v>20.571949101139001</v>
      </c>
      <c r="F86" s="16">
        <v>23.467580993557998</v>
      </c>
      <c r="G86" s="16">
        <v>23.177936599287499</v>
      </c>
      <c r="H86" s="16">
        <v>23.168207240773501</v>
      </c>
      <c r="I86" s="16">
        <v>21.5850076053623</v>
      </c>
      <c r="J86" s="16">
        <v>19.392917159673601</v>
      </c>
    </row>
    <row r="88" spans="1:10" x14ac:dyDescent="0.2">
      <c r="A88" s="13" t="s">
        <v>22</v>
      </c>
    </row>
    <row r="89" spans="1:10" x14ac:dyDescent="0.2">
      <c r="A89" s="13" t="s">
        <v>125</v>
      </c>
    </row>
    <row r="90" spans="1:10" x14ac:dyDescent="0.2">
      <c r="A90" s="13" t="s">
        <v>126</v>
      </c>
    </row>
    <row r="91" spans="1:10" x14ac:dyDescent="0.2">
      <c r="A91" s="26" t="s">
        <v>127</v>
      </c>
    </row>
    <row r="92" spans="1:10" x14ac:dyDescent="0.2">
      <c r="A92" s="26" t="s">
        <v>128</v>
      </c>
    </row>
    <row r="93" spans="1:10" x14ac:dyDescent="0.2">
      <c r="A93" s="26" t="s">
        <v>129</v>
      </c>
    </row>
    <row r="94" spans="1:10" x14ac:dyDescent="0.2">
      <c r="A94" s="13" t="s">
        <v>30</v>
      </c>
    </row>
    <row r="95" spans="1:10" x14ac:dyDescent="0.2">
      <c r="A95" s="13"/>
    </row>
    <row r="96" spans="1:10" x14ac:dyDescent="0.2">
      <c r="A96" s="13" t="s">
        <v>143</v>
      </c>
    </row>
    <row r="97" spans="1:1" x14ac:dyDescent="0.2">
      <c r="A97" s="13" t="s">
        <v>278</v>
      </c>
    </row>
  </sheetData>
  <mergeCells count="1">
    <mergeCell ref="B6:J6"/>
  </mergeCells>
  <pageMargins left="0.7" right="0.7" top="0.75" bottom="0.75" header="0.3" footer="0.3"/>
  <pageSetup paperSize="9"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J98"/>
  <sheetViews>
    <sheetView showGridLines="0" workbookViewId="0">
      <pane xSplit="1" ySplit="6" topLeftCell="B79"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HYPERLINK("#'Contents'!A38", "Link to contents")</f>
        <v>Link to contents</v>
      </c>
    </row>
    <row r="3" spans="1:10" ht="15" x14ac:dyDescent="0.25">
      <c r="A3" s="2" t="s">
        <v>133</v>
      </c>
    </row>
    <row r="5" spans="1:10" x14ac:dyDescent="0.2">
      <c r="B5" s="5" t="s">
        <v>4</v>
      </c>
      <c r="C5" s="5" t="s">
        <v>5</v>
      </c>
      <c r="D5" s="5" t="s">
        <v>6</v>
      </c>
      <c r="E5" s="5" t="s">
        <v>7</v>
      </c>
      <c r="F5" s="5" t="s">
        <v>8</v>
      </c>
      <c r="G5" s="5" t="s">
        <v>9</v>
      </c>
      <c r="H5" s="5" t="s">
        <v>10</v>
      </c>
      <c r="I5" s="5" t="s">
        <v>11</v>
      </c>
      <c r="J5" s="5" t="s">
        <v>12</v>
      </c>
    </row>
    <row r="6" spans="1:10" x14ac:dyDescent="0.2">
      <c r="A6" s="6"/>
      <c r="B6" s="91" t="s">
        <v>39</v>
      </c>
      <c r="C6" s="92"/>
      <c r="D6" s="92"/>
      <c r="E6" s="92"/>
      <c r="F6" s="92"/>
      <c r="G6" s="92"/>
      <c r="H6" s="92"/>
      <c r="I6" s="92"/>
      <c r="J6" s="92"/>
    </row>
    <row r="7" spans="1:10" x14ac:dyDescent="0.2">
      <c r="A7" s="9" t="s">
        <v>14</v>
      </c>
    </row>
    <row r="8" spans="1:10" x14ac:dyDescent="0.2">
      <c r="A8" s="22" t="s">
        <v>122</v>
      </c>
      <c r="B8" s="17">
        <v>260.77027027026998</v>
      </c>
      <c r="C8" s="17">
        <v>241.26470588235301</v>
      </c>
      <c r="D8" s="17">
        <v>280.97260273972603</v>
      </c>
      <c r="E8" s="17">
        <v>259.12418300653599</v>
      </c>
      <c r="F8" s="17">
        <v>307.805555555556</v>
      </c>
      <c r="G8" s="17">
        <v>353.28742514970099</v>
      </c>
      <c r="H8" s="17">
        <v>336.601226993865</v>
      </c>
      <c r="I8" s="17">
        <v>358.37640449438197</v>
      </c>
      <c r="J8" s="17">
        <v>371.56441717791398</v>
      </c>
    </row>
    <row r="9" spans="1:10" x14ac:dyDescent="0.2">
      <c r="A9" s="22" t="s">
        <v>123</v>
      </c>
      <c r="B9" s="17">
        <v>101.666666666667</v>
      </c>
      <c r="C9" s="17">
        <v>99</v>
      </c>
      <c r="D9" s="17">
        <v>93.076923076923094</v>
      </c>
      <c r="E9" s="17">
        <v>142.88</v>
      </c>
      <c r="F9" s="17">
        <v>127.28</v>
      </c>
      <c r="G9" s="17">
        <v>180.111111111111</v>
      </c>
      <c r="H9" s="17">
        <v>169.727272727273</v>
      </c>
      <c r="I9" s="17">
        <v>128.48571428571401</v>
      </c>
      <c r="J9" s="17">
        <v>136.444444444444</v>
      </c>
    </row>
    <row r="10" spans="1:10" x14ac:dyDescent="0.2">
      <c r="A10" s="22" t="s">
        <v>124</v>
      </c>
      <c r="B10" s="17">
        <v>77.368421052631604</v>
      </c>
      <c r="C10" s="17">
        <v>103.69230769230801</v>
      </c>
      <c r="D10" s="17">
        <v>118.28888888888901</v>
      </c>
      <c r="E10" s="17">
        <v>81.456521739130395</v>
      </c>
      <c r="F10" s="17">
        <v>118</v>
      </c>
      <c r="G10" s="17">
        <v>157.9375</v>
      </c>
      <c r="H10" s="17">
        <v>164.044444444444</v>
      </c>
      <c r="I10" s="17">
        <v>148.03508771929799</v>
      </c>
      <c r="J10" s="17">
        <v>163.9</v>
      </c>
    </row>
    <row r="11" spans="1:10" x14ac:dyDescent="0.2">
      <c r="A11" s="21" t="s">
        <v>15</v>
      </c>
      <c r="B11" s="25"/>
      <c r="C11" s="25"/>
      <c r="D11" s="25"/>
      <c r="E11" s="25"/>
      <c r="F11" s="25"/>
      <c r="G11" s="25"/>
      <c r="H11" s="25"/>
      <c r="I11" s="25"/>
      <c r="J11" s="25"/>
    </row>
    <row r="12" spans="1:10" x14ac:dyDescent="0.2">
      <c r="A12" s="22" t="s">
        <v>122</v>
      </c>
      <c r="B12" s="17">
        <v>257.17307692307702</v>
      </c>
      <c r="C12" s="17">
        <v>221.013513513514</v>
      </c>
      <c r="D12" s="17">
        <v>222</v>
      </c>
      <c r="E12" s="17">
        <v>239.52040816326499</v>
      </c>
      <c r="F12" s="17">
        <v>270.79824561403501</v>
      </c>
      <c r="G12" s="17">
        <v>334.28431372548999</v>
      </c>
      <c r="H12" s="17">
        <v>296.95876288659798</v>
      </c>
      <c r="I12" s="17">
        <v>297.44791666666703</v>
      </c>
      <c r="J12" s="17">
        <v>312.05128205128199</v>
      </c>
    </row>
    <row r="13" spans="1:10" x14ac:dyDescent="0.2">
      <c r="A13" s="22" t="s">
        <v>123</v>
      </c>
      <c r="B13" s="17" t="s">
        <v>74</v>
      </c>
      <c r="C13" s="17">
        <v>32</v>
      </c>
      <c r="D13" s="17" t="s">
        <v>74</v>
      </c>
      <c r="E13" s="17">
        <v>18.8333333333333</v>
      </c>
      <c r="F13" s="17">
        <v>49</v>
      </c>
      <c r="G13" s="17" t="s">
        <v>74</v>
      </c>
      <c r="H13" s="17" t="s">
        <v>74</v>
      </c>
      <c r="I13" s="17" t="s">
        <v>74</v>
      </c>
      <c r="J13" s="17" t="s">
        <v>74</v>
      </c>
    </row>
    <row r="14" spans="1:10" x14ac:dyDescent="0.2">
      <c r="A14" s="22" t="s">
        <v>124</v>
      </c>
      <c r="B14" s="17">
        <v>34.75</v>
      </c>
      <c r="C14" s="17">
        <v>72.6666666666667</v>
      </c>
      <c r="D14" s="17">
        <v>33.761904761904802</v>
      </c>
      <c r="E14" s="17">
        <v>79.370370370370395</v>
      </c>
      <c r="F14" s="17">
        <v>65.533333333333303</v>
      </c>
      <c r="G14" s="17">
        <v>109.666666666667</v>
      </c>
      <c r="H14" s="17">
        <v>91.8333333333333</v>
      </c>
      <c r="I14" s="17">
        <v>74.523809523809504</v>
      </c>
      <c r="J14" s="17">
        <v>106.619047619048</v>
      </c>
    </row>
    <row r="15" spans="1:10" x14ac:dyDescent="0.2">
      <c r="A15" s="21" t="s">
        <v>16</v>
      </c>
      <c r="B15" s="25"/>
      <c r="C15" s="25"/>
      <c r="D15" s="25"/>
      <c r="E15" s="25"/>
      <c r="F15" s="25"/>
      <c r="G15" s="25"/>
      <c r="H15" s="25"/>
      <c r="I15" s="25"/>
      <c r="J15" s="25"/>
    </row>
    <row r="16" spans="1:10" x14ac:dyDescent="0.2">
      <c r="A16" s="22" t="s">
        <v>122</v>
      </c>
      <c r="B16" s="17">
        <v>231.5</v>
      </c>
      <c r="C16" s="17">
        <v>145.42857142857099</v>
      </c>
      <c r="D16" s="17">
        <v>203.083333333333</v>
      </c>
      <c r="E16" s="17">
        <v>196.083333333333</v>
      </c>
      <c r="F16" s="17">
        <v>217.066666666667</v>
      </c>
      <c r="G16" s="17">
        <v>302.444444444444</v>
      </c>
      <c r="H16" s="17">
        <v>251.69230769230799</v>
      </c>
      <c r="I16" s="17">
        <v>264.81818181818198</v>
      </c>
      <c r="J16" s="17">
        <v>288.777777777778</v>
      </c>
    </row>
    <row r="17" spans="1:10" x14ac:dyDescent="0.2">
      <c r="A17" s="22" t="s">
        <v>123</v>
      </c>
      <c r="B17" s="17" t="s">
        <v>74</v>
      </c>
      <c r="C17" s="17" t="s">
        <v>74</v>
      </c>
      <c r="D17" s="17" t="s">
        <v>74</v>
      </c>
      <c r="E17" s="17" t="s">
        <v>74</v>
      </c>
      <c r="F17" s="17" t="s">
        <v>74</v>
      </c>
      <c r="G17" s="17" t="s">
        <v>74</v>
      </c>
      <c r="H17" s="17" t="s">
        <v>74</v>
      </c>
      <c r="I17" s="17" t="s">
        <v>74</v>
      </c>
      <c r="J17" s="17" t="s">
        <v>74</v>
      </c>
    </row>
    <row r="18" spans="1:10" x14ac:dyDescent="0.2">
      <c r="A18" s="22" t="s">
        <v>124</v>
      </c>
      <c r="B18" s="17" t="s">
        <v>74</v>
      </c>
      <c r="C18" s="17" t="s">
        <v>74</v>
      </c>
      <c r="D18" s="17">
        <v>66.25</v>
      </c>
      <c r="E18" s="17">
        <v>45.25</v>
      </c>
      <c r="F18" s="17" t="s">
        <v>74</v>
      </c>
      <c r="G18" s="17" t="s">
        <v>74</v>
      </c>
      <c r="H18" s="17" t="s">
        <v>74</v>
      </c>
      <c r="I18" s="17" t="s">
        <v>74</v>
      </c>
      <c r="J18" s="17" t="s">
        <v>74</v>
      </c>
    </row>
    <row r="19" spans="1:10" x14ac:dyDescent="0.2">
      <c r="A19" s="21" t="s">
        <v>17</v>
      </c>
      <c r="B19" s="25"/>
      <c r="C19" s="25"/>
      <c r="D19" s="25"/>
      <c r="E19" s="25"/>
      <c r="F19" s="25"/>
      <c r="G19" s="25"/>
      <c r="H19" s="25"/>
      <c r="I19" s="25"/>
      <c r="J19" s="25"/>
    </row>
    <row r="20" spans="1:10" x14ac:dyDescent="0.2">
      <c r="A20" s="22" t="s">
        <v>122</v>
      </c>
      <c r="B20" s="17">
        <v>277.66666666666703</v>
      </c>
      <c r="C20" s="17">
        <v>344.57142857142901</v>
      </c>
      <c r="D20" s="17">
        <v>418.37777777777802</v>
      </c>
      <c r="E20" s="17">
        <v>321.39534883720899</v>
      </c>
      <c r="F20" s="17">
        <v>417.21568627451001</v>
      </c>
      <c r="G20" s="17">
        <v>414</v>
      </c>
      <c r="H20" s="17">
        <v>429.98113207547198</v>
      </c>
      <c r="I20" s="17">
        <v>455.25352112676097</v>
      </c>
      <c r="J20" s="17">
        <v>442.447368421053</v>
      </c>
    </row>
    <row r="21" spans="1:10" x14ac:dyDescent="0.2">
      <c r="A21" s="22" t="s">
        <v>123</v>
      </c>
      <c r="B21" s="17">
        <v>132.166666666667</v>
      </c>
      <c r="C21" s="17" t="s">
        <v>74</v>
      </c>
      <c r="D21" s="17">
        <v>117.555555555556</v>
      </c>
      <c r="E21" s="17">
        <v>182.052631578947</v>
      </c>
      <c r="F21" s="17">
        <v>157.722222222222</v>
      </c>
      <c r="G21" s="17">
        <v>190.72</v>
      </c>
      <c r="H21" s="17">
        <v>178.7</v>
      </c>
      <c r="I21" s="17">
        <v>133.46875</v>
      </c>
      <c r="J21" s="17">
        <v>146.083333333333</v>
      </c>
    </row>
    <row r="22" spans="1:10" x14ac:dyDescent="0.2">
      <c r="A22" s="23" t="s">
        <v>124</v>
      </c>
      <c r="B22" s="19">
        <v>100.07692307692299</v>
      </c>
      <c r="C22" s="19">
        <v>115.944444444444</v>
      </c>
      <c r="D22" s="19">
        <v>217.45</v>
      </c>
      <c r="E22" s="19">
        <v>94.866666666666703</v>
      </c>
      <c r="F22" s="19">
        <v>160.789473684211</v>
      </c>
      <c r="G22" s="19">
        <v>191.51724137931001</v>
      </c>
      <c r="H22" s="19">
        <v>218.11538461538501</v>
      </c>
      <c r="I22" s="19">
        <v>190.916666666667</v>
      </c>
      <c r="J22" s="19">
        <v>205.37931034482801</v>
      </c>
    </row>
    <row r="23" spans="1:10" x14ac:dyDescent="0.2">
      <c r="A23" s="9" t="s">
        <v>18</v>
      </c>
    </row>
    <row r="24" spans="1:10" x14ac:dyDescent="0.2">
      <c r="A24" s="22" t="s">
        <v>122</v>
      </c>
      <c r="B24" s="17">
        <v>358.85639686684101</v>
      </c>
      <c r="C24" s="17">
        <v>332.15865384615398</v>
      </c>
      <c r="D24" s="17">
        <v>336.33333333333297</v>
      </c>
      <c r="E24" s="17">
        <v>321.23411371237501</v>
      </c>
      <c r="F24" s="17">
        <v>335.75512665862499</v>
      </c>
      <c r="G24" s="17">
        <v>352.63157894736798</v>
      </c>
      <c r="H24" s="17">
        <v>386.929618768328</v>
      </c>
      <c r="I24" s="17">
        <v>417.44747081712097</v>
      </c>
      <c r="J24" s="17">
        <v>448.06451612903197</v>
      </c>
    </row>
    <row r="25" spans="1:10" x14ac:dyDescent="0.2">
      <c r="A25" s="22" t="s">
        <v>123</v>
      </c>
      <c r="B25" s="17">
        <v>140.288461538462</v>
      </c>
      <c r="C25" s="17">
        <v>147</v>
      </c>
      <c r="D25" s="17">
        <v>134.10294117647101</v>
      </c>
      <c r="E25" s="17">
        <v>149.88764044943801</v>
      </c>
      <c r="F25" s="17">
        <v>172.79646017699099</v>
      </c>
      <c r="G25" s="17">
        <v>158.129032258065</v>
      </c>
      <c r="H25" s="17">
        <v>140.03478260869599</v>
      </c>
      <c r="I25" s="17">
        <v>184.327102803738</v>
      </c>
      <c r="J25" s="17">
        <v>153.055555555556</v>
      </c>
    </row>
    <row r="26" spans="1:10" x14ac:dyDescent="0.2">
      <c r="A26" s="22" t="s">
        <v>124</v>
      </c>
      <c r="B26" s="17">
        <v>150.388429752066</v>
      </c>
      <c r="C26" s="17">
        <v>175.8515625</v>
      </c>
      <c r="D26" s="17">
        <v>158.11728395061701</v>
      </c>
      <c r="E26" s="17">
        <v>167.73006134969299</v>
      </c>
      <c r="F26" s="17">
        <v>132.462427745665</v>
      </c>
      <c r="G26" s="17">
        <v>192.925373134328</v>
      </c>
      <c r="H26" s="17">
        <v>187.91631799163201</v>
      </c>
      <c r="I26" s="17">
        <v>199.76328502415501</v>
      </c>
      <c r="J26" s="17">
        <v>220.278947368421</v>
      </c>
    </row>
    <row r="27" spans="1:10" x14ac:dyDescent="0.2">
      <c r="A27" s="21" t="s">
        <v>15</v>
      </c>
      <c r="B27" s="25"/>
      <c r="C27" s="25"/>
      <c r="D27" s="25"/>
      <c r="E27" s="25"/>
      <c r="F27" s="25"/>
      <c r="G27" s="25"/>
      <c r="H27" s="25"/>
      <c r="I27" s="25"/>
      <c r="J27" s="25"/>
    </row>
    <row r="28" spans="1:10" x14ac:dyDescent="0.2">
      <c r="A28" s="22" t="s">
        <v>122</v>
      </c>
      <c r="B28" s="17">
        <v>315.56422018348599</v>
      </c>
      <c r="C28" s="17">
        <v>290.60305343511499</v>
      </c>
      <c r="D28" s="17">
        <v>293.191919191919</v>
      </c>
      <c r="E28" s="17">
        <v>279.51822916666703</v>
      </c>
      <c r="F28" s="17">
        <v>295.14822134387401</v>
      </c>
      <c r="G28" s="17">
        <v>319.19795918367299</v>
      </c>
      <c r="H28" s="17">
        <v>349.51597051597099</v>
      </c>
      <c r="I28" s="17">
        <v>346.34872979214799</v>
      </c>
      <c r="J28" s="17">
        <v>388.055555555556</v>
      </c>
    </row>
    <row r="29" spans="1:10" x14ac:dyDescent="0.2">
      <c r="A29" s="22" t="s">
        <v>123</v>
      </c>
      <c r="B29" s="17">
        <v>36.428571428571402</v>
      </c>
      <c r="C29" s="17">
        <v>41.1</v>
      </c>
      <c r="D29" s="17">
        <v>24.384615384615401</v>
      </c>
      <c r="E29" s="17">
        <v>54</v>
      </c>
      <c r="F29" s="17">
        <v>49.6875</v>
      </c>
      <c r="G29" s="17">
        <v>55.266666666666701</v>
      </c>
      <c r="H29" s="17">
        <v>43.857142857142897</v>
      </c>
      <c r="I29" s="17">
        <v>28.5</v>
      </c>
      <c r="J29" s="17">
        <v>17.75</v>
      </c>
    </row>
    <row r="30" spans="1:10" x14ac:dyDescent="0.2">
      <c r="A30" s="22" t="s">
        <v>124</v>
      </c>
      <c r="B30" s="17">
        <v>70.560975609756099</v>
      </c>
      <c r="C30" s="17">
        <v>70.022727272727295</v>
      </c>
      <c r="D30" s="17">
        <v>103.508771929825</v>
      </c>
      <c r="E30" s="17">
        <v>58.039215686274503</v>
      </c>
      <c r="F30" s="17">
        <v>78</v>
      </c>
      <c r="G30" s="17">
        <v>75.5230769230769</v>
      </c>
      <c r="H30" s="17">
        <v>101.22619047619</v>
      </c>
      <c r="I30" s="17">
        <v>148.06578947368399</v>
      </c>
      <c r="J30" s="17">
        <v>130.16216216216199</v>
      </c>
    </row>
    <row r="31" spans="1:10" x14ac:dyDescent="0.2">
      <c r="A31" s="21" t="s">
        <v>16</v>
      </c>
      <c r="B31" s="25"/>
      <c r="C31" s="25"/>
      <c r="D31" s="25"/>
      <c r="E31" s="25"/>
      <c r="F31" s="25"/>
      <c r="G31" s="25"/>
      <c r="H31" s="25"/>
      <c r="I31" s="25"/>
      <c r="J31" s="25"/>
    </row>
    <row r="32" spans="1:10" x14ac:dyDescent="0.2">
      <c r="A32" s="22" t="s">
        <v>122</v>
      </c>
      <c r="B32" s="17">
        <v>279.97435897435901</v>
      </c>
      <c r="C32" s="17">
        <v>255.48717948717899</v>
      </c>
      <c r="D32" s="17">
        <v>261.70454545454498</v>
      </c>
      <c r="E32" s="17">
        <v>209.75555555555599</v>
      </c>
      <c r="F32" s="17">
        <v>249.083333333333</v>
      </c>
      <c r="G32" s="17">
        <v>275.41666666666703</v>
      </c>
      <c r="H32" s="17">
        <v>383.34482758620697</v>
      </c>
      <c r="I32" s="17">
        <v>479.51851851851899</v>
      </c>
      <c r="J32" s="17">
        <v>306.5</v>
      </c>
    </row>
    <row r="33" spans="1:10" x14ac:dyDescent="0.2">
      <c r="A33" s="22" t="s">
        <v>123</v>
      </c>
      <c r="B33" s="17">
        <v>14</v>
      </c>
      <c r="C33" s="17">
        <v>22.25</v>
      </c>
      <c r="D33" s="17" t="s">
        <v>74</v>
      </c>
      <c r="E33" s="17" t="s">
        <v>74</v>
      </c>
      <c r="F33" s="17" t="s">
        <v>74</v>
      </c>
      <c r="G33" s="17" t="s">
        <v>74</v>
      </c>
      <c r="H33" s="17" t="s">
        <v>74</v>
      </c>
      <c r="I33" s="17" t="s">
        <v>74</v>
      </c>
      <c r="J33" s="17" t="s">
        <v>74</v>
      </c>
    </row>
    <row r="34" spans="1:10" x14ac:dyDescent="0.2">
      <c r="A34" s="22" t="s">
        <v>124</v>
      </c>
      <c r="B34" s="17">
        <v>37.6666666666667</v>
      </c>
      <c r="C34" s="17">
        <v>147.71428571428601</v>
      </c>
      <c r="D34" s="17">
        <v>53.6666666666667</v>
      </c>
      <c r="E34" s="17">
        <v>48.285714285714299</v>
      </c>
      <c r="F34" s="17">
        <v>20.75</v>
      </c>
      <c r="G34" s="17">
        <v>69.75</v>
      </c>
      <c r="H34" s="17">
        <v>712</v>
      </c>
      <c r="I34" s="17">
        <v>55.25</v>
      </c>
      <c r="J34" s="17" t="s">
        <v>74</v>
      </c>
    </row>
    <row r="35" spans="1:10" x14ac:dyDescent="0.2">
      <c r="A35" s="21" t="s">
        <v>17</v>
      </c>
      <c r="B35" s="25"/>
      <c r="C35" s="25"/>
      <c r="D35" s="25"/>
      <c r="E35" s="25"/>
      <c r="F35" s="25"/>
      <c r="G35" s="25"/>
      <c r="H35" s="25"/>
      <c r="I35" s="25"/>
      <c r="J35" s="25"/>
    </row>
    <row r="36" spans="1:10" x14ac:dyDescent="0.2">
      <c r="A36" s="22" t="s">
        <v>122</v>
      </c>
      <c r="B36" s="17">
        <v>458.17460317460302</v>
      </c>
      <c r="C36" s="17">
        <v>452.834782608696</v>
      </c>
      <c r="D36" s="17">
        <v>438.85987261146499</v>
      </c>
      <c r="E36" s="17">
        <v>445.70414201183399</v>
      </c>
      <c r="F36" s="17">
        <v>433.653992395437</v>
      </c>
      <c r="G36" s="17">
        <v>424.63440860215098</v>
      </c>
      <c r="H36" s="17">
        <v>449.25203252032497</v>
      </c>
      <c r="I36" s="17">
        <v>511.04823151125402</v>
      </c>
      <c r="J36" s="17">
        <v>524.35254237288098</v>
      </c>
    </row>
    <row r="37" spans="1:10" x14ac:dyDescent="0.2">
      <c r="A37" s="22" t="s">
        <v>123</v>
      </c>
      <c r="B37" s="17">
        <v>222.433333333333</v>
      </c>
      <c r="C37" s="17">
        <v>189.10810810810801</v>
      </c>
      <c r="D37" s="17">
        <v>165.47169811320799</v>
      </c>
      <c r="E37" s="17">
        <v>160.356164383562</v>
      </c>
      <c r="F37" s="17">
        <v>194.822916666667</v>
      </c>
      <c r="G37" s="17">
        <v>173.777777777778</v>
      </c>
      <c r="H37" s="17">
        <v>153.366336633663</v>
      </c>
      <c r="I37" s="17">
        <v>198.83673469387799</v>
      </c>
      <c r="J37" s="17">
        <v>159.34883720930199</v>
      </c>
    </row>
    <row r="38" spans="1:10" x14ac:dyDescent="0.2">
      <c r="A38" s="23" t="s">
        <v>124</v>
      </c>
      <c r="B38" s="19">
        <v>218.41176470588201</v>
      </c>
      <c r="C38" s="19">
        <v>238.883116883117</v>
      </c>
      <c r="D38" s="19">
        <v>200.333333333333</v>
      </c>
      <c r="E38" s="19">
        <v>228.97142857142899</v>
      </c>
      <c r="F38" s="19">
        <v>168.196261682243</v>
      </c>
      <c r="G38" s="19">
        <v>254.469696969697</v>
      </c>
      <c r="H38" s="19">
        <v>222.25827814569499</v>
      </c>
      <c r="I38" s="19">
        <v>235.25196850393701</v>
      </c>
      <c r="J38" s="19">
        <v>278.66086956521701</v>
      </c>
    </row>
    <row r="39" spans="1:10" x14ac:dyDescent="0.2">
      <c r="A39" s="9" t="s">
        <v>19</v>
      </c>
    </row>
    <row r="40" spans="1:10" x14ac:dyDescent="0.2">
      <c r="A40" s="22" t="s">
        <v>122</v>
      </c>
      <c r="B40" s="17">
        <v>250.20071684587799</v>
      </c>
      <c r="C40" s="17">
        <v>243.36170212766001</v>
      </c>
      <c r="D40" s="17">
        <v>236.042713567839</v>
      </c>
      <c r="E40" s="17">
        <v>257.15294117647102</v>
      </c>
      <c r="F40" s="17">
        <v>277.78163265306102</v>
      </c>
      <c r="G40" s="17">
        <v>313.63942307692298</v>
      </c>
      <c r="H40" s="17">
        <v>342.60869565217399</v>
      </c>
      <c r="I40" s="17">
        <v>357.24010554089699</v>
      </c>
      <c r="J40" s="17">
        <v>355.245454545455</v>
      </c>
    </row>
    <row r="41" spans="1:10" x14ac:dyDescent="0.2">
      <c r="A41" s="22" t="s">
        <v>123</v>
      </c>
      <c r="B41" s="17">
        <v>125</v>
      </c>
      <c r="C41" s="17">
        <v>141.920634920635</v>
      </c>
      <c r="D41" s="17">
        <v>142.20454545454501</v>
      </c>
      <c r="E41" s="17">
        <v>107.450704225352</v>
      </c>
      <c r="F41" s="17">
        <v>159.329113924051</v>
      </c>
      <c r="G41" s="17">
        <v>167.87012987013</v>
      </c>
      <c r="H41" s="17">
        <v>161.35164835164801</v>
      </c>
      <c r="I41" s="17">
        <v>182.010752688172</v>
      </c>
      <c r="J41" s="17">
        <v>140.50746268656701</v>
      </c>
    </row>
    <row r="42" spans="1:10" x14ac:dyDescent="0.2">
      <c r="A42" s="22" t="s">
        <v>124</v>
      </c>
      <c r="B42" s="17">
        <v>74.2151898734177</v>
      </c>
      <c r="C42" s="17">
        <v>116.71604938271599</v>
      </c>
      <c r="D42" s="17">
        <v>154.340425531915</v>
      </c>
      <c r="E42" s="17">
        <v>164.082191780822</v>
      </c>
      <c r="F42" s="17">
        <v>161.993333333333</v>
      </c>
      <c r="G42" s="17">
        <v>177.87012987013</v>
      </c>
      <c r="H42" s="17">
        <v>211.10370370370401</v>
      </c>
      <c r="I42" s="17">
        <v>193</v>
      </c>
      <c r="J42" s="17">
        <v>163.524822695035</v>
      </c>
    </row>
    <row r="43" spans="1:10" x14ac:dyDescent="0.2">
      <c r="A43" s="21" t="s">
        <v>15</v>
      </c>
      <c r="B43" s="25"/>
      <c r="C43" s="25"/>
      <c r="D43" s="25"/>
      <c r="E43" s="25"/>
      <c r="F43" s="25"/>
      <c r="G43" s="25"/>
      <c r="H43" s="25"/>
      <c r="I43" s="25"/>
      <c r="J43" s="25"/>
    </row>
    <row r="44" spans="1:10" x14ac:dyDescent="0.2">
      <c r="A44" s="22" t="s">
        <v>122</v>
      </c>
      <c r="B44" s="17">
        <v>223.33720930232599</v>
      </c>
      <c r="C44" s="17">
        <v>193.73205741626799</v>
      </c>
      <c r="D44" s="17">
        <v>203.36559139784899</v>
      </c>
      <c r="E44" s="17">
        <v>228.90272373540901</v>
      </c>
      <c r="F44" s="17">
        <v>249.27124183006501</v>
      </c>
      <c r="G44" s="17">
        <v>291.82008368200798</v>
      </c>
      <c r="H44" s="17">
        <v>310.36158192090397</v>
      </c>
      <c r="I44" s="17">
        <v>304.769230769231</v>
      </c>
      <c r="J44" s="17">
        <v>305.78260869565202</v>
      </c>
    </row>
    <row r="45" spans="1:10" x14ac:dyDescent="0.2">
      <c r="A45" s="22" t="s">
        <v>123</v>
      </c>
      <c r="B45" s="17">
        <v>68.7</v>
      </c>
      <c r="C45" s="17">
        <v>116.615384615385</v>
      </c>
      <c r="D45" s="17">
        <v>63</v>
      </c>
      <c r="E45" s="17">
        <v>19.5555555555556</v>
      </c>
      <c r="F45" s="17">
        <v>25</v>
      </c>
      <c r="G45" s="17">
        <v>71.5</v>
      </c>
      <c r="H45" s="17">
        <v>84.636363636363598</v>
      </c>
      <c r="I45" s="17" t="s">
        <v>74</v>
      </c>
      <c r="J45" s="17">
        <v>104.75</v>
      </c>
    </row>
    <row r="46" spans="1:10" x14ac:dyDescent="0.2">
      <c r="A46" s="22" t="s">
        <v>124</v>
      </c>
      <c r="B46" s="17">
        <v>40.3333333333333</v>
      </c>
      <c r="C46" s="17">
        <v>79.807692307692307</v>
      </c>
      <c r="D46" s="17">
        <v>82.714285714285694</v>
      </c>
      <c r="E46" s="17">
        <v>105.33928571428601</v>
      </c>
      <c r="F46" s="17">
        <v>110.360655737705</v>
      </c>
      <c r="G46" s="17">
        <v>146.29032258064501</v>
      </c>
      <c r="H46" s="17">
        <v>147.98148148148101</v>
      </c>
      <c r="I46" s="17">
        <v>137.228571428571</v>
      </c>
      <c r="J46" s="17">
        <v>142</v>
      </c>
    </row>
    <row r="47" spans="1:10" x14ac:dyDescent="0.2">
      <c r="A47" s="21" t="s">
        <v>16</v>
      </c>
      <c r="B47" s="25"/>
      <c r="C47" s="25"/>
      <c r="D47" s="25"/>
      <c r="E47" s="25"/>
      <c r="F47" s="25"/>
      <c r="G47" s="25"/>
      <c r="H47" s="25"/>
      <c r="I47" s="25"/>
      <c r="J47" s="25"/>
    </row>
    <row r="48" spans="1:10" x14ac:dyDescent="0.2">
      <c r="A48" s="22" t="s">
        <v>122</v>
      </c>
      <c r="B48" s="17">
        <v>165</v>
      </c>
      <c r="C48" s="17">
        <v>227.6</v>
      </c>
      <c r="D48" s="17">
        <v>183.083333333333</v>
      </c>
      <c r="E48" s="17">
        <v>181.25</v>
      </c>
      <c r="F48" s="17">
        <v>206.22499999999999</v>
      </c>
      <c r="G48" s="17">
        <v>253.59090909090901</v>
      </c>
      <c r="H48" s="17">
        <v>364.36842105263202</v>
      </c>
      <c r="I48" s="17">
        <v>252.272727272727</v>
      </c>
      <c r="J48" s="17">
        <v>255.125</v>
      </c>
    </row>
    <row r="49" spans="1:10" x14ac:dyDescent="0.2">
      <c r="A49" s="22" t="s">
        <v>123</v>
      </c>
      <c r="B49" s="17">
        <v>25.75</v>
      </c>
      <c r="C49" s="17" t="s">
        <v>74</v>
      </c>
      <c r="D49" s="17" t="s">
        <v>74</v>
      </c>
      <c r="E49" s="17">
        <v>23</v>
      </c>
      <c r="F49" s="17" t="s">
        <v>74</v>
      </c>
      <c r="G49" s="17" t="s">
        <v>74</v>
      </c>
      <c r="H49" s="17" t="s">
        <v>74</v>
      </c>
      <c r="I49" s="17" t="s">
        <v>74</v>
      </c>
      <c r="J49" s="17" t="s">
        <v>74</v>
      </c>
    </row>
    <row r="50" spans="1:10" x14ac:dyDescent="0.2">
      <c r="A50" s="22" t="s">
        <v>124</v>
      </c>
      <c r="B50" s="17">
        <v>11.0666666666667</v>
      </c>
      <c r="C50" s="17" t="s">
        <v>74</v>
      </c>
      <c r="D50" s="17" t="s">
        <v>74</v>
      </c>
      <c r="E50" s="17">
        <v>90.142857142857096</v>
      </c>
      <c r="F50" s="17" t="s">
        <v>74</v>
      </c>
      <c r="G50" s="17" t="s">
        <v>74</v>
      </c>
      <c r="H50" s="17" t="s">
        <v>74</v>
      </c>
      <c r="I50" s="17" t="s">
        <v>74</v>
      </c>
      <c r="J50" s="17" t="s">
        <v>74</v>
      </c>
    </row>
    <row r="51" spans="1:10" x14ac:dyDescent="0.2">
      <c r="A51" s="21" t="s">
        <v>17</v>
      </c>
      <c r="B51" s="25"/>
      <c r="C51" s="25"/>
      <c r="D51" s="25"/>
      <c r="E51" s="25"/>
      <c r="F51" s="25"/>
      <c r="G51" s="25"/>
      <c r="H51" s="25"/>
      <c r="I51" s="25"/>
      <c r="J51" s="25"/>
    </row>
    <row r="52" spans="1:10" x14ac:dyDescent="0.2">
      <c r="A52" s="22" t="s">
        <v>122</v>
      </c>
      <c r="B52" s="17">
        <v>330.506024096386</v>
      </c>
      <c r="C52" s="17">
        <v>356.69473684210499</v>
      </c>
      <c r="D52" s="17">
        <v>345.389473684211</v>
      </c>
      <c r="E52" s="17">
        <v>337.59375</v>
      </c>
      <c r="F52" s="17">
        <v>358.243055555556</v>
      </c>
      <c r="G52" s="17">
        <v>355.806451612903</v>
      </c>
      <c r="H52" s="17">
        <v>373.38953488372101</v>
      </c>
      <c r="I52" s="17">
        <v>407.60301507537702</v>
      </c>
      <c r="J52" s="17">
        <v>409.68322981366498</v>
      </c>
    </row>
    <row r="53" spans="1:10" x14ac:dyDescent="0.2">
      <c r="A53" s="22" t="s">
        <v>123</v>
      </c>
      <c r="B53" s="17">
        <v>158.10344827586201</v>
      </c>
      <c r="C53" s="17">
        <v>151.24489795918399</v>
      </c>
      <c r="D53" s="17">
        <v>177.22580645161301</v>
      </c>
      <c r="E53" s="17">
        <v>146.632653061224</v>
      </c>
      <c r="F53" s="17">
        <v>173.2</v>
      </c>
      <c r="G53" s="17">
        <v>176.01408450704201</v>
      </c>
      <c r="H53" s="17">
        <v>173.79746835443001</v>
      </c>
      <c r="I53" s="17">
        <v>188.831460674157</v>
      </c>
      <c r="J53" s="17">
        <v>142.777777777778</v>
      </c>
    </row>
    <row r="54" spans="1:10" x14ac:dyDescent="0.2">
      <c r="A54" s="23" t="s">
        <v>124</v>
      </c>
      <c r="B54" s="19">
        <v>112.79069767441899</v>
      </c>
      <c r="C54" s="19">
        <v>136.42592592592601</v>
      </c>
      <c r="D54" s="19">
        <v>197.460674157303</v>
      </c>
      <c r="E54" s="19">
        <v>209.95180722891601</v>
      </c>
      <c r="F54" s="19">
        <v>201.32183908045999</v>
      </c>
      <c r="G54" s="19">
        <v>203.111111111111</v>
      </c>
      <c r="H54" s="19">
        <v>256.35000000000002</v>
      </c>
      <c r="I54" s="19">
        <v>230.538461538462</v>
      </c>
      <c r="J54" s="19">
        <v>186.98666666666699</v>
      </c>
    </row>
    <row r="55" spans="1:10" x14ac:dyDescent="0.2">
      <c r="A55" s="9" t="s">
        <v>20</v>
      </c>
    </row>
    <row r="56" spans="1:10" x14ac:dyDescent="0.2">
      <c r="A56" s="22" t="s">
        <v>122</v>
      </c>
      <c r="B56" s="17">
        <v>353.00296033155701</v>
      </c>
      <c r="C56" s="17">
        <v>327.81547619047598</v>
      </c>
      <c r="D56" s="17">
        <v>333.815731330093</v>
      </c>
      <c r="E56" s="17">
        <v>336.64905203711203</v>
      </c>
      <c r="F56" s="17">
        <v>341.31137724550899</v>
      </c>
      <c r="G56" s="17">
        <v>372.684168336673</v>
      </c>
      <c r="H56" s="17">
        <v>408.52671081677698</v>
      </c>
      <c r="I56" s="17">
        <v>434.86249449096499</v>
      </c>
      <c r="J56" s="17">
        <v>501.26164311878603</v>
      </c>
    </row>
    <row r="57" spans="1:10" x14ac:dyDescent="0.2">
      <c r="A57" s="22" t="s">
        <v>123</v>
      </c>
      <c r="B57" s="17">
        <v>172.191489361702</v>
      </c>
      <c r="C57" s="17">
        <v>151.24844720496901</v>
      </c>
      <c r="D57" s="17">
        <v>157.20964360587001</v>
      </c>
      <c r="E57" s="17">
        <v>178.25742574257399</v>
      </c>
      <c r="F57" s="17">
        <v>200.91809523809499</v>
      </c>
      <c r="G57" s="17">
        <v>234.957610789981</v>
      </c>
      <c r="H57" s="17">
        <v>203.00362976406501</v>
      </c>
      <c r="I57" s="17">
        <v>228.22899159663899</v>
      </c>
      <c r="J57" s="17">
        <v>219.40404040403999</v>
      </c>
    </row>
    <row r="58" spans="1:10" x14ac:dyDescent="0.2">
      <c r="A58" s="22" t="s">
        <v>124</v>
      </c>
      <c r="B58" s="17">
        <v>199.82773722627701</v>
      </c>
      <c r="C58" s="17">
        <v>182.37860082304499</v>
      </c>
      <c r="D58" s="17">
        <v>188.28824833702899</v>
      </c>
      <c r="E58" s="17">
        <v>234.27604726101001</v>
      </c>
      <c r="F58" s="17">
        <v>225.87987012987</v>
      </c>
      <c r="G58" s="17">
        <v>219.714144411474</v>
      </c>
      <c r="H58" s="17">
        <v>264.73148148148101</v>
      </c>
      <c r="I58" s="17">
        <v>257.26993275696401</v>
      </c>
      <c r="J58" s="17">
        <v>306.47807486631001</v>
      </c>
    </row>
    <row r="59" spans="1:10" x14ac:dyDescent="0.2">
      <c r="A59" s="21" t="s">
        <v>15</v>
      </c>
      <c r="B59" s="25"/>
      <c r="C59" s="25"/>
      <c r="D59" s="25"/>
      <c r="E59" s="25"/>
      <c r="F59" s="25"/>
      <c r="G59" s="25"/>
      <c r="H59" s="25"/>
      <c r="I59" s="25"/>
      <c r="J59" s="25"/>
    </row>
    <row r="60" spans="1:10" x14ac:dyDescent="0.2">
      <c r="A60" s="22" t="s">
        <v>122</v>
      </c>
      <c r="B60" s="17">
        <v>285.17108167770402</v>
      </c>
      <c r="C60" s="17">
        <v>263.42008196721298</v>
      </c>
      <c r="D60" s="17">
        <v>268.338902147971</v>
      </c>
      <c r="E60" s="17">
        <v>278.52023121387299</v>
      </c>
      <c r="F60" s="17">
        <v>285.13474320241698</v>
      </c>
      <c r="G60" s="17">
        <v>312.01830663615601</v>
      </c>
      <c r="H60" s="17">
        <v>353.50129645635297</v>
      </c>
      <c r="I60" s="17">
        <v>363.32835820895502</v>
      </c>
      <c r="J60" s="17">
        <v>399.52674418604698</v>
      </c>
    </row>
    <row r="61" spans="1:10" x14ac:dyDescent="0.2">
      <c r="A61" s="22" t="s">
        <v>123</v>
      </c>
      <c r="B61" s="17">
        <v>94.912280701754398</v>
      </c>
      <c r="C61" s="17">
        <v>54.362499999999997</v>
      </c>
      <c r="D61" s="17">
        <v>49.310344827586199</v>
      </c>
      <c r="E61" s="17">
        <v>58.610389610389603</v>
      </c>
      <c r="F61" s="17">
        <v>101.666666666667</v>
      </c>
      <c r="G61" s="17">
        <v>100.615384615385</v>
      </c>
      <c r="H61" s="17">
        <v>168.276595744681</v>
      </c>
      <c r="I61" s="17">
        <v>89.064516129032299</v>
      </c>
      <c r="J61" s="17">
        <v>53.869565217391298</v>
      </c>
    </row>
    <row r="62" spans="1:10" x14ac:dyDescent="0.2">
      <c r="A62" s="22" t="s">
        <v>124</v>
      </c>
      <c r="B62" s="17">
        <v>108.38728323699399</v>
      </c>
      <c r="C62" s="17">
        <v>85.353591160221001</v>
      </c>
      <c r="D62" s="17">
        <v>102.454861111111</v>
      </c>
      <c r="E62" s="17">
        <v>113.853372434018</v>
      </c>
      <c r="F62" s="17">
        <v>104.46875</v>
      </c>
      <c r="G62" s="17">
        <v>137.07971014492799</v>
      </c>
      <c r="H62" s="17">
        <v>181.468671679198</v>
      </c>
      <c r="I62" s="17">
        <v>184.43628509719201</v>
      </c>
      <c r="J62" s="17">
        <v>196.02094240837701</v>
      </c>
    </row>
    <row r="63" spans="1:10" x14ac:dyDescent="0.2">
      <c r="A63" s="21" t="s">
        <v>16</v>
      </c>
      <c r="B63" s="25"/>
      <c r="C63" s="25"/>
      <c r="D63" s="25"/>
      <c r="E63" s="25"/>
      <c r="F63" s="25"/>
      <c r="G63" s="25"/>
      <c r="H63" s="25"/>
      <c r="I63" s="25"/>
      <c r="J63" s="25"/>
    </row>
    <row r="64" spans="1:10" x14ac:dyDescent="0.2">
      <c r="A64" s="22" t="s">
        <v>122</v>
      </c>
      <c r="B64" s="17">
        <v>224.13559322033899</v>
      </c>
      <c r="C64" s="17">
        <v>218.04516129032299</v>
      </c>
      <c r="D64" s="17">
        <v>213.09302325581399</v>
      </c>
      <c r="E64" s="17">
        <v>221.07894736842101</v>
      </c>
      <c r="F64" s="17">
        <v>238.22485207100601</v>
      </c>
      <c r="G64" s="17">
        <v>316</v>
      </c>
      <c r="H64" s="17">
        <v>369.50649350649297</v>
      </c>
      <c r="I64" s="17">
        <v>415.9</v>
      </c>
      <c r="J64" s="17">
        <v>394.51351351351298</v>
      </c>
    </row>
    <row r="65" spans="1:10" x14ac:dyDescent="0.2">
      <c r="A65" s="22" t="s">
        <v>123</v>
      </c>
      <c r="B65" s="17">
        <v>146.642857142857</v>
      </c>
      <c r="C65" s="17">
        <v>106.777777777778</v>
      </c>
      <c r="D65" s="17">
        <v>27.75</v>
      </c>
      <c r="E65" s="17">
        <v>39</v>
      </c>
      <c r="F65" s="17" t="s">
        <v>74</v>
      </c>
      <c r="G65" s="17">
        <v>75</v>
      </c>
      <c r="H65" s="17" t="s">
        <v>74</v>
      </c>
      <c r="I65" s="17" t="s">
        <v>74</v>
      </c>
      <c r="J65" s="17" t="s">
        <v>74</v>
      </c>
    </row>
    <row r="66" spans="1:10" x14ac:dyDescent="0.2">
      <c r="A66" s="22" t="s">
        <v>124</v>
      </c>
      <c r="B66" s="17">
        <v>51.630952380952401</v>
      </c>
      <c r="C66" s="17">
        <v>68.925925925925895</v>
      </c>
      <c r="D66" s="17">
        <v>64.428571428571402</v>
      </c>
      <c r="E66" s="17">
        <v>139.375</v>
      </c>
      <c r="F66" s="17">
        <v>186.73684210526301</v>
      </c>
      <c r="G66" s="17">
        <v>87.764705882352899</v>
      </c>
      <c r="H66" s="17">
        <v>167.3</v>
      </c>
      <c r="I66" s="17">
        <v>195.6</v>
      </c>
      <c r="J66" s="17">
        <v>430.83333333333297</v>
      </c>
    </row>
    <row r="67" spans="1:10" x14ac:dyDescent="0.2">
      <c r="A67" s="21" t="s">
        <v>17</v>
      </c>
      <c r="B67" s="25"/>
      <c r="C67" s="25"/>
      <c r="D67" s="25"/>
      <c r="E67" s="25"/>
      <c r="F67" s="25"/>
      <c r="G67" s="25"/>
      <c r="H67" s="25"/>
      <c r="I67" s="25"/>
      <c r="J67" s="25"/>
    </row>
    <row r="68" spans="1:10" x14ac:dyDescent="0.2">
      <c r="A68" s="22" t="s">
        <v>122</v>
      </c>
      <c r="B68" s="17">
        <v>468.28421052631597</v>
      </c>
      <c r="C68" s="17">
        <v>439.20223152022299</v>
      </c>
      <c r="D68" s="17">
        <v>445.42075256556399</v>
      </c>
      <c r="E68" s="17">
        <v>440.59066808059401</v>
      </c>
      <c r="F68" s="17">
        <v>450.073891625616</v>
      </c>
      <c r="G68" s="17">
        <v>453.82612781954901</v>
      </c>
      <c r="H68" s="17">
        <v>473.19107662463603</v>
      </c>
      <c r="I68" s="17">
        <v>504.08340727595402</v>
      </c>
      <c r="J68" s="17">
        <v>591.44082840236695</v>
      </c>
    </row>
    <row r="69" spans="1:10" x14ac:dyDescent="0.2">
      <c r="A69" s="22" t="s">
        <v>123</v>
      </c>
      <c r="B69" s="17">
        <v>201.23170731707299</v>
      </c>
      <c r="C69" s="17">
        <v>186.231759656652</v>
      </c>
      <c r="D69" s="17">
        <v>182.87046632124401</v>
      </c>
      <c r="E69" s="17">
        <v>203.236276849642</v>
      </c>
      <c r="F69" s="17">
        <v>214.62962962962999</v>
      </c>
      <c r="G69" s="17">
        <v>251.427645788337</v>
      </c>
      <c r="H69" s="17">
        <v>206.41916167664701</v>
      </c>
      <c r="I69" s="17">
        <v>238.83295711060899</v>
      </c>
      <c r="J69" s="17">
        <v>229.61126005361899</v>
      </c>
    </row>
    <row r="70" spans="1:10" x14ac:dyDescent="0.2">
      <c r="A70" s="23" t="s">
        <v>124</v>
      </c>
      <c r="B70" s="19">
        <v>265.87383177570098</v>
      </c>
      <c r="C70" s="19">
        <v>221.96545105566199</v>
      </c>
      <c r="D70" s="19">
        <v>238.469775474957</v>
      </c>
      <c r="E70" s="19">
        <v>313.31003584229398</v>
      </c>
      <c r="F70" s="19">
        <v>304.50632911392398</v>
      </c>
      <c r="G70" s="19">
        <v>282.56551724137898</v>
      </c>
      <c r="H70" s="19">
        <v>315.69448584202701</v>
      </c>
      <c r="I70" s="19">
        <v>316.65968586387402</v>
      </c>
      <c r="J70" s="19">
        <v>382.25228519195599</v>
      </c>
    </row>
    <row r="71" spans="1:10" x14ac:dyDescent="0.2">
      <c r="A71" s="9" t="s">
        <v>21</v>
      </c>
    </row>
    <row r="72" spans="1:10" x14ac:dyDescent="0.2">
      <c r="A72" s="22" t="s">
        <v>122</v>
      </c>
      <c r="B72" s="17">
        <v>339.28536082474199</v>
      </c>
      <c r="C72" s="17">
        <v>314.90018552875699</v>
      </c>
      <c r="D72" s="17">
        <v>320.08653555219399</v>
      </c>
      <c r="E72" s="17">
        <v>321.63803009575901</v>
      </c>
      <c r="F72" s="17">
        <v>331.68326417703997</v>
      </c>
      <c r="G72" s="17">
        <v>361.34017971758698</v>
      </c>
      <c r="H72" s="17">
        <v>393.94623346751001</v>
      </c>
      <c r="I72" s="17">
        <v>419.16597164303602</v>
      </c>
      <c r="J72" s="17">
        <v>467.23306055646498</v>
      </c>
    </row>
    <row r="73" spans="1:10" x14ac:dyDescent="0.2">
      <c r="A73" s="22" t="s">
        <v>123</v>
      </c>
      <c r="B73" s="17">
        <v>159.439528023599</v>
      </c>
      <c r="C73" s="17">
        <v>148.607223476298</v>
      </c>
      <c r="D73" s="17">
        <v>152.117940199336</v>
      </c>
      <c r="E73" s="17">
        <v>166.03043478260901</v>
      </c>
      <c r="F73" s="17">
        <v>189.72641509434001</v>
      </c>
      <c r="G73" s="17">
        <v>213.30655957162</v>
      </c>
      <c r="H73" s="17">
        <v>187.90243902438999</v>
      </c>
      <c r="I73" s="17">
        <v>210.666666666667</v>
      </c>
      <c r="J73" s="17">
        <v>196.13275862069</v>
      </c>
    </row>
    <row r="74" spans="1:10" x14ac:dyDescent="0.2">
      <c r="A74" s="22" t="s">
        <v>124</v>
      </c>
      <c r="B74" s="17">
        <v>179.65929203539801</v>
      </c>
      <c r="C74" s="17">
        <v>173.872406639004</v>
      </c>
      <c r="D74" s="17">
        <v>178.02879999999999</v>
      </c>
      <c r="E74" s="17">
        <v>212.405909797823</v>
      </c>
      <c r="F74" s="17">
        <v>202.72118380062301</v>
      </c>
      <c r="G74" s="17">
        <v>209.25176803394601</v>
      </c>
      <c r="H74" s="17">
        <v>244.63175450300201</v>
      </c>
      <c r="I74" s="17">
        <v>237.450304259635</v>
      </c>
      <c r="J74" s="17">
        <v>273.29939209726399</v>
      </c>
    </row>
    <row r="75" spans="1:10" x14ac:dyDescent="0.2">
      <c r="A75" s="21" t="s">
        <v>15</v>
      </c>
      <c r="B75" s="25"/>
      <c r="C75" s="25"/>
      <c r="D75" s="25"/>
      <c r="E75" s="25"/>
      <c r="F75" s="25"/>
      <c r="G75" s="25"/>
      <c r="H75" s="25"/>
      <c r="I75" s="25"/>
      <c r="J75" s="25"/>
    </row>
    <row r="76" spans="1:10" x14ac:dyDescent="0.2">
      <c r="A76" s="22" t="s">
        <v>122</v>
      </c>
      <c r="B76" s="17">
        <v>281.11646884273</v>
      </c>
      <c r="C76" s="17">
        <v>256.46351084812602</v>
      </c>
      <c r="D76" s="17">
        <v>260.60197710718001</v>
      </c>
      <c r="E76" s="17">
        <v>270.89401789919901</v>
      </c>
      <c r="F76" s="17">
        <v>282.21270825261502</v>
      </c>
      <c r="G76" s="17">
        <v>312.46732026143798</v>
      </c>
      <c r="H76" s="17">
        <v>345.48041349292703</v>
      </c>
      <c r="I76" s="17">
        <v>350.01016949152501</v>
      </c>
      <c r="J76" s="17">
        <v>381.595419847328</v>
      </c>
    </row>
    <row r="77" spans="1:10" x14ac:dyDescent="0.2">
      <c r="A77" s="22" t="s">
        <v>123</v>
      </c>
      <c r="B77" s="17">
        <v>80.107142857142904</v>
      </c>
      <c r="C77" s="17">
        <v>59.850467289719603</v>
      </c>
      <c r="D77" s="17">
        <v>47.973684210526301</v>
      </c>
      <c r="E77" s="17">
        <v>49.860869565217399</v>
      </c>
      <c r="F77" s="17">
        <v>83.619565217391298</v>
      </c>
      <c r="G77" s="17">
        <v>87.8</v>
      </c>
      <c r="H77" s="17">
        <v>129.91891891891899</v>
      </c>
      <c r="I77" s="17">
        <v>73.844444444444406</v>
      </c>
      <c r="J77" s="17">
        <v>56.088235294117602</v>
      </c>
    </row>
    <row r="78" spans="1:10" x14ac:dyDescent="0.2">
      <c r="A78" s="22" t="s">
        <v>124</v>
      </c>
      <c r="B78" s="17">
        <v>94.686192468619296</v>
      </c>
      <c r="C78" s="17">
        <v>81.871595330739297</v>
      </c>
      <c r="D78" s="17">
        <v>96.792771084337303</v>
      </c>
      <c r="E78" s="17">
        <v>104.896842105263</v>
      </c>
      <c r="F78" s="17">
        <v>100.661224489796</v>
      </c>
      <c r="G78" s="17">
        <v>130.060822898032</v>
      </c>
      <c r="H78" s="17">
        <v>163.15855855855901</v>
      </c>
      <c r="I78" s="17">
        <v>171.13968253968301</v>
      </c>
      <c r="J78" s="17">
        <v>177.21666666666701</v>
      </c>
    </row>
    <row r="79" spans="1:10" x14ac:dyDescent="0.2">
      <c r="A79" s="21" t="s">
        <v>16</v>
      </c>
      <c r="B79" s="25"/>
      <c r="C79" s="25"/>
      <c r="D79" s="25"/>
      <c r="E79" s="25"/>
      <c r="F79" s="25"/>
      <c r="G79" s="25"/>
      <c r="H79" s="25"/>
      <c r="I79" s="25"/>
      <c r="J79" s="25"/>
    </row>
    <row r="80" spans="1:10" x14ac:dyDescent="0.2">
      <c r="A80" s="22" t="s">
        <v>122</v>
      </c>
      <c r="B80" s="17">
        <v>228.39459459459499</v>
      </c>
      <c r="C80" s="17">
        <v>223.31415929203499</v>
      </c>
      <c r="D80" s="17">
        <v>219.30622009569399</v>
      </c>
      <c r="E80" s="17">
        <v>211.429718875502</v>
      </c>
      <c r="F80" s="17">
        <v>234.89436619718299</v>
      </c>
      <c r="G80" s="17">
        <v>298.86057692307702</v>
      </c>
      <c r="H80" s="17">
        <v>360.60869565217399</v>
      </c>
      <c r="I80" s="17">
        <v>401.24369747899198</v>
      </c>
      <c r="J80" s="17">
        <v>346</v>
      </c>
    </row>
    <row r="81" spans="1:10" x14ac:dyDescent="0.2">
      <c r="A81" s="22" t="s">
        <v>123</v>
      </c>
      <c r="B81" s="17">
        <v>87.230769230769198</v>
      </c>
      <c r="C81" s="17">
        <v>76</v>
      </c>
      <c r="D81" s="17">
        <v>21.7777777777778</v>
      </c>
      <c r="E81" s="17">
        <v>88.066666666666706</v>
      </c>
      <c r="F81" s="17">
        <v>129</v>
      </c>
      <c r="G81" s="17">
        <v>62.2</v>
      </c>
      <c r="H81" s="17">
        <v>138</v>
      </c>
      <c r="I81" s="17">
        <v>23.75</v>
      </c>
      <c r="J81" s="17" t="s">
        <v>74</v>
      </c>
    </row>
    <row r="82" spans="1:10" x14ac:dyDescent="0.2">
      <c r="A82" s="22" t="s">
        <v>124</v>
      </c>
      <c r="B82" s="17">
        <v>44.115044247787601</v>
      </c>
      <c r="C82" s="17">
        <v>83.243243243243199</v>
      </c>
      <c r="D82" s="17">
        <v>61.529411764705898</v>
      </c>
      <c r="E82" s="17">
        <v>112.2</v>
      </c>
      <c r="F82" s="17">
        <v>143.25</v>
      </c>
      <c r="G82" s="17">
        <v>77.75</v>
      </c>
      <c r="H82" s="17">
        <v>286.1875</v>
      </c>
      <c r="I82" s="17">
        <v>133.222222222222</v>
      </c>
      <c r="J82" s="17">
        <v>284.7</v>
      </c>
    </row>
    <row r="83" spans="1:10" x14ac:dyDescent="0.2">
      <c r="A83" s="21" t="s">
        <v>17</v>
      </c>
      <c r="B83" s="25"/>
      <c r="C83" s="25"/>
      <c r="D83" s="25"/>
      <c r="E83" s="25"/>
      <c r="F83" s="25"/>
      <c r="G83" s="25"/>
      <c r="H83" s="25"/>
      <c r="I83" s="25"/>
      <c r="J83" s="25"/>
    </row>
    <row r="84" spans="1:10" x14ac:dyDescent="0.2">
      <c r="A84" s="22" t="s">
        <v>122</v>
      </c>
      <c r="B84" s="17">
        <v>450.189461883408</v>
      </c>
      <c r="C84" s="17">
        <v>430.49156118143497</v>
      </c>
      <c r="D84" s="17">
        <v>435.41226575809202</v>
      </c>
      <c r="E84" s="17">
        <v>426.99376461418598</v>
      </c>
      <c r="F84" s="17">
        <v>437.02715546503703</v>
      </c>
      <c r="G84" s="17">
        <v>437.50938511326899</v>
      </c>
      <c r="H84" s="17">
        <v>456.31691078561897</v>
      </c>
      <c r="I84" s="17">
        <v>492.08079625292697</v>
      </c>
      <c r="J84" s="17">
        <v>552.38680465718005</v>
      </c>
    </row>
    <row r="85" spans="1:10" x14ac:dyDescent="0.2">
      <c r="A85" s="22" t="s">
        <v>123</v>
      </c>
      <c r="B85" s="17">
        <v>196.73799126637601</v>
      </c>
      <c r="C85" s="17">
        <v>181.257763975155</v>
      </c>
      <c r="D85" s="17">
        <v>179.35281837160801</v>
      </c>
      <c r="E85" s="17">
        <v>191.97499999999999</v>
      </c>
      <c r="F85" s="17">
        <v>205.56920684292399</v>
      </c>
      <c r="G85" s="17">
        <v>228.55172413793099</v>
      </c>
      <c r="H85" s="17">
        <v>194.308131241084</v>
      </c>
      <c r="I85" s="17">
        <v>221.09667673716001</v>
      </c>
      <c r="J85" s="17">
        <v>204.85347985348</v>
      </c>
    </row>
    <row r="86" spans="1:10" x14ac:dyDescent="0.2">
      <c r="A86" s="23" t="s">
        <v>124</v>
      </c>
      <c r="B86" s="19">
        <v>244.19746376811599</v>
      </c>
      <c r="C86" s="19">
        <v>214.16716417910399</v>
      </c>
      <c r="D86" s="19">
        <v>228.60841836734701</v>
      </c>
      <c r="E86" s="19">
        <v>286.09461235216799</v>
      </c>
      <c r="F86" s="19">
        <v>270.18146214099198</v>
      </c>
      <c r="G86" s="19">
        <v>266.32009626955499</v>
      </c>
      <c r="H86" s="19">
        <v>292.64116379310298</v>
      </c>
      <c r="I86" s="19">
        <v>288.3</v>
      </c>
      <c r="J86" s="19">
        <v>340.88511749347299</v>
      </c>
    </row>
    <row r="88" spans="1:10" x14ac:dyDescent="0.2">
      <c r="A88" s="13" t="s">
        <v>22</v>
      </c>
    </row>
    <row r="89" spans="1:10" x14ac:dyDescent="0.2">
      <c r="A89" s="13" t="s">
        <v>134</v>
      </c>
    </row>
    <row r="90" spans="1:10" x14ac:dyDescent="0.2">
      <c r="A90" s="13" t="s">
        <v>126</v>
      </c>
    </row>
    <row r="91" spans="1:10" x14ac:dyDescent="0.2">
      <c r="A91" s="26" t="s">
        <v>135</v>
      </c>
    </row>
    <row r="92" spans="1:10" x14ac:dyDescent="0.2">
      <c r="A92" s="26" t="s">
        <v>136</v>
      </c>
    </row>
    <row r="93" spans="1:10" x14ac:dyDescent="0.2">
      <c r="A93" s="26" t="s">
        <v>137</v>
      </c>
    </row>
    <row r="94" spans="1:10" x14ac:dyDescent="0.2">
      <c r="A94" s="13" t="s">
        <v>138</v>
      </c>
    </row>
    <row r="95" spans="1:10" x14ac:dyDescent="0.2">
      <c r="A95" s="13" t="s">
        <v>76</v>
      </c>
    </row>
    <row r="96" spans="1:10" x14ac:dyDescent="0.2">
      <c r="A96" s="13"/>
    </row>
    <row r="97" spans="1:1" x14ac:dyDescent="0.2">
      <c r="A97" s="13" t="s">
        <v>143</v>
      </c>
    </row>
    <row r="98" spans="1:1" x14ac:dyDescent="0.2">
      <c r="A98" s="13" t="s">
        <v>278</v>
      </c>
    </row>
  </sheetData>
  <mergeCells count="1">
    <mergeCell ref="B6:J6"/>
  </mergeCells>
  <pageMargins left="0.7" right="0.7" top="0.75" bottom="0.75" header="0.3" footer="0.3"/>
  <pageSetup paperSize="9" orientation="portrait"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J98"/>
  <sheetViews>
    <sheetView showGridLines="0" workbookViewId="0">
      <pane xSplit="1" ySplit="6" topLeftCell="B88"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HYPERLINK("#'Contents'!A39", "Link to contents")</f>
        <v>Link to contents</v>
      </c>
    </row>
    <row r="3" spans="1:10" ht="15" x14ac:dyDescent="0.25">
      <c r="A3" s="2" t="s">
        <v>140</v>
      </c>
    </row>
    <row r="5" spans="1:10" x14ac:dyDescent="0.2">
      <c r="B5" s="5" t="s">
        <v>4</v>
      </c>
      <c r="C5" s="5" t="s">
        <v>5</v>
      </c>
      <c r="D5" s="5" t="s">
        <v>6</v>
      </c>
      <c r="E5" s="5" t="s">
        <v>7</v>
      </c>
      <c r="F5" s="5" t="s">
        <v>8</v>
      </c>
      <c r="G5" s="5" t="s">
        <v>9</v>
      </c>
      <c r="H5" s="5" t="s">
        <v>10</v>
      </c>
      <c r="I5" s="5" t="s">
        <v>11</v>
      </c>
      <c r="J5" s="5" t="s">
        <v>12</v>
      </c>
    </row>
    <row r="6" spans="1:10" x14ac:dyDescent="0.2">
      <c r="A6" s="6"/>
      <c r="B6" s="91" t="s">
        <v>43</v>
      </c>
      <c r="C6" s="92"/>
      <c r="D6" s="92"/>
      <c r="E6" s="92"/>
      <c r="F6" s="92"/>
      <c r="G6" s="92"/>
      <c r="H6" s="92"/>
      <c r="I6" s="92"/>
      <c r="J6" s="92"/>
    </row>
    <row r="7" spans="1:10" x14ac:dyDescent="0.2">
      <c r="A7" s="9" t="s">
        <v>14</v>
      </c>
    </row>
    <row r="8" spans="1:10" x14ac:dyDescent="0.2">
      <c r="A8" s="22" t="s">
        <v>122</v>
      </c>
      <c r="B8" s="17">
        <v>164.77535951723999</v>
      </c>
      <c r="C8" s="17">
        <v>168.254282247041</v>
      </c>
      <c r="D8" s="17">
        <v>220.80729451985701</v>
      </c>
      <c r="E8" s="17">
        <v>156.22568527704399</v>
      </c>
      <c r="F8" s="17">
        <v>209.45105419415199</v>
      </c>
      <c r="G8" s="17">
        <v>188.131237895906</v>
      </c>
      <c r="H8" s="17">
        <v>203.602600697611</v>
      </c>
      <c r="I8" s="17">
        <v>217.20593187396301</v>
      </c>
      <c r="J8" s="17">
        <v>230.11097797114601</v>
      </c>
    </row>
    <row r="9" spans="1:10" x14ac:dyDescent="0.2">
      <c r="A9" s="22" t="s">
        <v>123</v>
      </c>
      <c r="B9" s="17">
        <v>132.33480267866</v>
      </c>
      <c r="C9" s="17">
        <v>129.06587465321701</v>
      </c>
      <c r="D9" s="17">
        <v>86.196927186589804</v>
      </c>
      <c r="E9" s="17">
        <v>170.49690124261301</v>
      </c>
      <c r="F9" s="17">
        <v>122.368133106622</v>
      </c>
      <c r="G9" s="17">
        <v>144.469409413932</v>
      </c>
      <c r="H9" s="17">
        <v>139.124535448052</v>
      </c>
      <c r="I9" s="17">
        <v>124.22900377187</v>
      </c>
      <c r="J9" s="17">
        <v>144.149317171555</v>
      </c>
    </row>
    <row r="10" spans="1:10" x14ac:dyDescent="0.2">
      <c r="A10" s="22" t="s">
        <v>124</v>
      </c>
      <c r="B10" s="17">
        <v>95.210416403946397</v>
      </c>
      <c r="C10" s="17">
        <v>116.445272718396</v>
      </c>
      <c r="D10" s="17">
        <v>199.158299557985</v>
      </c>
      <c r="E10" s="17">
        <v>80.280814512210597</v>
      </c>
      <c r="F10" s="17">
        <v>115.120227009274</v>
      </c>
      <c r="G10" s="17">
        <v>221.71357852927099</v>
      </c>
      <c r="H10" s="17">
        <v>204.229812127456</v>
      </c>
      <c r="I10" s="17">
        <v>144.55954839643601</v>
      </c>
      <c r="J10" s="17">
        <v>181.460092874776</v>
      </c>
    </row>
    <row r="11" spans="1:10" x14ac:dyDescent="0.2">
      <c r="A11" s="21" t="s">
        <v>15</v>
      </c>
      <c r="B11" s="25"/>
      <c r="C11" s="25"/>
      <c r="D11" s="25"/>
      <c r="E11" s="25"/>
      <c r="F11" s="25"/>
      <c r="G11" s="25"/>
      <c r="H11" s="25"/>
      <c r="I11" s="25"/>
      <c r="J11" s="25"/>
    </row>
    <row r="12" spans="1:10" x14ac:dyDescent="0.2">
      <c r="A12" s="22" t="s">
        <v>122</v>
      </c>
      <c r="B12" s="17">
        <v>149.99538831523199</v>
      </c>
      <c r="C12" s="17">
        <v>121.67906284743999</v>
      </c>
      <c r="D12" s="17">
        <v>125.83367449281501</v>
      </c>
      <c r="E12" s="17">
        <v>138.083064019104</v>
      </c>
      <c r="F12" s="17">
        <v>155.844895653723</v>
      </c>
      <c r="G12" s="17">
        <v>188.26631534631699</v>
      </c>
      <c r="H12" s="17">
        <v>164.532666306077</v>
      </c>
      <c r="I12" s="17">
        <v>163.37421492046201</v>
      </c>
      <c r="J12" s="17">
        <v>156.520269417717</v>
      </c>
    </row>
    <row r="13" spans="1:10" x14ac:dyDescent="0.2">
      <c r="A13" s="22" t="s">
        <v>123</v>
      </c>
      <c r="B13" s="17" t="s">
        <v>74</v>
      </c>
      <c r="C13" s="17">
        <v>32.197308376115302</v>
      </c>
      <c r="D13" s="17" t="s">
        <v>74</v>
      </c>
      <c r="E13" s="17">
        <v>24.268635451270601</v>
      </c>
      <c r="F13" s="17">
        <v>92.949807243838194</v>
      </c>
      <c r="G13" s="17" t="s">
        <v>74</v>
      </c>
      <c r="H13" s="17" t="s">
        <v>74</v>
      </c>
      <c r="I13" s="17" t="s">
        <v>74</v>
      </c>
      <c r="J13" s="17" t="s">
        <v>74</v>
      </c>
    </row>
    <row r="14" spans="1:10" x14ac:dyDescent="0.2">
      <c r="A14" s="22" t="s">
        <v>124</v>
      </c>
      <c r="B14" s="17">
        <v>19.345542122153098</v>
      </c>
      <c r="C14" s="17">
        <v>57.569667939520599</v>
      </c>
      <c r="D14" s="17">
        <v>29.3613772870156</v>
      </c>
      <c r="E14" s="17">
        <v>90.442139662773499</v>
      </c>
      <c r="F14" s="17">
        <v>75.602217150657907</v>
      </c>
      <c r="G14" s="17">
        <v>120.244359045873</v>
      </c>
      <c r="H14" s="17">
        <v>83.292009361819396</v>
      </c>
      <c r="I14" s="17">
        <v>70.608511560306297</v>
      </c>
      <c r="J14" s="17">
        <v>134.67497027676501</v>
      </c>
    </row>
    <row r="15" spans="1:10" x14ac:dyDescent="0.2">
      <c r="A15" s="21" t="s">
        <v>16</v>
      </c>
      <c r="B15" s="25"/>
      <c r="C15" s="25"/>
      <c r="D15" s="25"/>
      <c r="E15" s="25"/>
      <c r="F15" s="25"/>
      <c r="G15" s="25"/>
      <c r="H15" s="25"/>
      <c r="I15" s="25"/>
      <c r="J15" s="25"/>
    </row>
    <row r="16" spans="1:10" x14ac:dyDescent="0.2">
      <c r="A16" s="22" t="s">
        <v>122</v>
      </c>
      <c r="B16" s="17">
        <v>162.15321972340399</v>
      </c>
      <c r="C16" s="17">
        <v>98.939134729147398</v>
      </c>
      <c r="D16" s="17">
        <v>207.953866533086</v>
      </c>
      <c r="E16" s="17">
        <v>112.865534100888</v>
      </c>
      <c r="F16" s="17">
        <v>154.33149232677499</v>
      </c>
      <c r="G16" s="17">
        <v>157.98481767049401</v>
      </c>
      <c r="H16" s="17">
        <v>100.46507238453999</v>
      </c>
      <c r="I16" s="17">
        <v>135.28401101521101</v>
      </c>
      <c r="J16" s="17">
        <v>106.327063556013</v>
      </c>
    </row>
    <row r="17" spans="1:10" x14ac:dyDescent="0.2">
      <c r="A17" s="22" t="s">
        <v>123</v>
      </c>
      <c r="B17" s="17" t="s">
        <v>74</v>
      </c>
      <c r="C17" s="17" t="s">
        <v>74</v>
      </c>
      <c r="D17" s="17" t="s">
        <v>74</v>
      </c>
      <c r="E17" s="17" t="s">
        <v>74</v>
      </c>
      <c r="F17" s="17" t="s">
        <v>74</v>
      </c>
      <c r="G17" s="17" t="s">
        <v>74</v>
      </c>
      <c r="H17" s="17" t="s">
        <v>74</v>
      </c>
      <c r="I17" s="17" t="s">
        <v>74</v>
      </c>
      <c r="J17" s="17" t="s">
        <v>74</v>
      </c>
    </row>
    <row r="18" spans="1:10" x14ac:dyDescent="0.2">
      <c r="A18" s="22" t="s">
        <v>124</v>
      </c>
      <c r="B18" s="17" t="s">
        <v>74</v>
      </c>
      <c r="C18" s="17" t="s">
        <v>74</v>
      </c>
      <c r="D18" s="17">
        <v>32.211540375047797</v>
      </c>
      <c r="E18" s="17">
        <v>57.209410647783002</v>
      </c>
      <c r="F18" s="17" t="s">
        <v>74</v>
      </c>
      <c r="G18" s="17" t="s">
        <v>74</v>
      </c>
      <c r="H18" s="17" t="s">
        <v>74</v>
      </c>
      <c r="I18" s="17" t="s">
        <v>74</v>
      </c>
      <c r="J18" s="17" t="s">
        <v>74</v>
      </c>
    </row>
    <row r="19" spans="1:10" x14ac:dyDescent="0.2">
      <c r="A19" s="21" t="s">
        <v>17</v>
      </c>
      <c r="B19" s="25"/>
      <c r="C19" s="25"/>
      <c r="D19" s="25"/>
      <c r="E19" s="25"/>
      <c r="F19" s="25"/>
      <c r="G19" s="25"/>
      <c r="H19" s="25"/>
      <c r="I19" s="25"/>
      <c r="J19" s="25"/>
    </row>
    <row r="20" spans="1:10" x14ac:dyDescent="0.2">
      <c r="A20" s="22" t="s">
        <v>122</v>
      </c>
      <c r="B20" s="17">
        <v>209.54685001913299</v>
      </c>
      <c r="C20" s="17">
        <v>264.664423644088</v>
      </c>
      <c r="D20" s="17">
        <v>300.32461898365398</v>
      </c>
      <c r="E20" s="17">
        <v>186.960161217874</v>
      </c>
      <c r="F20" s="17">
        <v>278.732726010097</v>
      </c>
      <c r="G20" s="17">
        <v>187.345298498695</v>
      </c>
      <c r="H20" s="17">
        <v>251.43071308674499</v>
      </c>
      <c r="I20" s="17">
        <v>253.90924803445901</v>
      </c>
      <c r="J20" s="17">
        <v>280.034254796889</v>
      </c>
    </row>
    <row r="21" spans="1:10" x14ac:dyDescent="0.2">
      <c r="A21" s="22" t="s">
        <v>123</v>
      </c>
      <c r="B21" s="17">
        <v>155.295095436613</v>
      </c>
      <c r="C21" s="17" t="s">
        <v>74</v>
      </c>
      <c r="D21" s="17">
        <v>90.713988875904803</v>
      </c>
      <c r="E21" s="17">
        <v>178.455557394306</v>
      </c>
      <c r="F21" s="17">
        <v>120.77241872291501</v>
      </c>
      <c r="G21" s="17">
        <v>144.77670162472</v>
      </c>
      <c r="H21" s="17">
        <v>140.900151283024</v>
      </c>
      <c r="I21" s="17">
        <v>128.73428106362201</v>
      </c>
      <c r="J21" s="17">
        <v>149.66191367811999</v>
      </c>
    </row>
    <row r="22" spans="1:10" x14ac:dyDescent="0.2">
      <c r="A22" s="23" t="s">
        <v>124</v>
      </c>
      <c r="B22" s="19">
        <v>108.124512745308</v>
      </c>
      <c r="C22" s="19">
        <v>132.483726957301</v>
      </c>
      <c r="D22" s="19">
        <v>268.26253342967101</v>
      </c>
      <c r="E22" s="19">
        <v>65.177632739489795</v>
      </c>
      <c r="F22" s="19">
        <v>133.28689980946601</v>
      </c>
      <c r="G22" s="19">
        <v>265.849261893392</v>
      </c>
      <c r="H22" s="19">
        <v>247.88486471312899</v>
      </c>
      <c r="I22" s="19">
        <v>159.54101577426999</v>
      </c>
      <c r="J22" s="19">
        <v>201.06100953852399</v>
      </c>
    </row>
    <row r="23" spans="1:10" x14ac:dyDescent="0.2">
      <c r="A23" s="9" t="s">
        <v>18</v>
      </c>
    </row>
    <row r="24" spans="1:10" x14ac:dyDescent="0.2">
      <c r="A24" s="22" t="s">
        <v>122</v>
      </c>
      <c r="B24" s="17">
        <v>339.88778985225201</v>
      </c>
      <c r="C24" s="17">
        <v>237.95198224146301</v>
      </c>
      <c r="D24" s="17">
        <v>302.79724297864101</v>
      </c>
      <c r="E24" s="17">
        <v>210.355992525586</v>
      </c>
      <c r="F24" s="17">
        <v>211.26641173625501</v>
      </c>
      <c r="G24" s="17">
        <v>225.47414666713701</v>
      </c>
      <c r="H24" s="17">
        <v>230.23065310578599</v>
      </c>
      <c r="I24" s="17">
        <v>256.92919996672799</v>
      </c>
      <c r="J24" s="17">
        <v>285.12235778379198</v>
      </c>
    </row>
    <row r="25" spans="1:10" x14ac:dyDescent="0.2">
      <c r="A25" s="22" t="s">
        <v>123</v>
      </c>
      <c r="B25" s="17">
        <v>190.64517257207899</v>
      </c>
      <c r="C25" s="17">
        <v>182.86749301065001</v>
      </c>
      <c r="D25" s="17">
        <v>164.09117775823901</v>
      </c>
      <c r="E25" s="17">
        <v>177.77900212203201</v>
      </c>
      <c r="F25" s="17">
        <v>183.09726919688799</v>
      </c>
      <c r="G25" s="17">
        <v>183.63218662120099</v>
      </c>
      <c r="H25" s="17">
        <v>131.99042565189399</v>
      </c>
      <c r="I25" s="17">
        <v>154.43566015151001</v>
      </c>
      <c r="J25" s="17">
        <v>145.76573179006999</v>
      </c>
    </row>
    <row r="26" spans="1:10" x14ac:dyDescent="0.2">
      <c r="A26" s="22" t="s">
        <v>124</v>
      </c>
      <c r="B26" s="17">
        <v>280.353359527485</v>
      </c>
      <c r="C26" s="17">
        <v>269.90409757412601</v>
      </c>
      <c r="D26" s="17">
        <v>230.331421648868</v>
      </c>
      <c r="E26" s="17">
        <v>258.95066171347798</v>
      </c>
      <c r="F26" s="17">
        <v>200.959920303752</v>
      </c>
      <c r="G26" s="17">
        <v>280.57510474556602</v>
      </c>
      <c r="H26" s="17">
        <v>263.80964876786499</v>
      </c>
      <c r="I26" s="17">
        <v>208.852382031947</v>
      </c>
      <c r="J26" s="17">
        <v>216.25343029715901</v>
      </c>
    </row>
    <row r="27" spans="1:10" x14ac:dyDescent="0.2">
      <c r="A27" s="21" t="s">
        <v>15</v>
      </c>
      <c r="B27" s="25"/>
      <c r="C27" s="25"/>
      <c r="D27" s="25"/>
      <c r="E27" s="25"/>
      <c r="F27" s="25"/>
      <c r="G27" s="25"/>
      <c r="H27" s="25"/>
      <c r="I27" s="25"/>
      <c r="J27" s="25"/>
    </row>
    <row r="28" spans="1:10" x14ac:dyDescent="0.2">
      <c r="A28" s="22" t="s">
        <v>122</v>
      </c>
      <c r="B28" s="17">
        <v>198.167010522759</v>
      </c>
      <c r="C28" s="17">
        <v>175.23167715996999</v>
      </c>
      <c r="D28" s="17">
        <v>193.54856626192699</v>
      </c>
      <c r="E28" s="17">
        <v>154.58542107308901</v>
      </c>
      <c r="F28" s="17">
        <v>160.475542588606</v>
      </c>
      <c r="G28" s="17">
        <v>186.48989839778301</v>
      </c>
      <c r="H28" s="17">
        <v>187.96137092781399</v>
      </c>
      <c r="I28" s="17">
        <v>185.212580202536</v>
      </c>
      <c r="J28" s="17">
        <v>214.35888141702699</v>
      </c>
    </row>
    <row r="29" spans="1:10" x14ac:dyDescent="0.2">
      <c r="A29" s="22" t="s">
        <v>123</v>
      </c>
      <c r="B29" s="17">
        <v>43.120072580419702</v>
      </c>
      <c r="C29" s="17">
        <v>47.5030993140915</v>
      </c>
      <c r="D29" s="17">
        <v>27.250499877795701</v>
      </c>
      <c r="E29" s="17">
        <v>67.852781814749505</v>
      </c>
      <c r="F29" s="17">
        <v>36.732762397256899</v>
      </c>
      <c r="G29" s="17">
        <v>65.307477877090506</v>
      </c>
      <c r="H29" s="17">
        <v>51.143624526135497</v>
      </c>
      <c r="I29" s="17">
        <v>21.2602916254693</v>
      </c>
      <c r="J29" s="17">
        <v>18.8215302247187</v>
      </c>
    </row>
    <row r="30" spans="1:10" x14ac:dyDescent="0.2">
      <c r="A30" s="22" t="s">
        <v>124</v>
      </c>
      <c r="B30" s="17">
        <v>193.852140661444</v>
      </c>
      <c r="C30" s="17">
        <v>88.675129214601199</v>
      </c>
      <c r="D30" s="17">
        <v>154.08278419721299</v>
      </c>
      <c r="E30" s="17">
        <v>78.728637936728902</v>
      </c>
      <c r="F30" s="17">
        <v>101.713354862462</v>
      </c>
      <c r="G30" s="17">
        <v>99.354653214555697</v>
      </c>
      <c r="H30" s="17">
        <v>121.047173039998</v>
      </c>
      <c r="I30" s="17">
        <v>181.47421014394399</v>
      </c>
      <c r="J30" s="17">
        <v>144.43608123451801</v>
      </c>
    </row>
    <row r="31" spans="1:10" x14ac:dyDescent="0.2">
      <c r="A31" s="21" t="s">
        <v>16</v>
      </c>
      <c r="B31" s="25"/>
      <c r="C31" s="25"/>
      <c r="D31" s="25"/>
      <c r="E31" s="25"/>
      <c r="F31" s="25"/>
      <c r="G31" s="25"/>
      <c r="H31" s="25"/>
      <c r="I31" s="25"/>
      <c r="J31" s="25"/>
    </row>
    <row r="32" spans="1:10" x14ac:dyDescent="0.2">
      <c r="A32" s="22" t="s">
        <v>122</v>
      </c>
      <c r="B32" s="17">
        <v>166.48889439483699</v>
      </c>
      <c r="C32" s="17">
        <v>167.55044358967999</v>
      </c>
      <c r="D32" s="17">
        <v>167.45114935621899</v>
      </c>
      <c r="E32" s="17">
        <v>159.73346486563099</v>
      </c>
      <c r="F32" s="17">
        <v>150.84443571212901</v>
      </c>
      <c r="G32" s="17">
        <v>212.45984184584901</v>
      </c>
      <c r="H32" s="17">
        <v>208.89988645659</v>
      </c>
      <c r="I32" s="17">
        <v>330.36638988697302</v>
      </c>
      <c r="J32" s="17">
        <v>164.04631147237799</v>
      </c>
    </row>
    <row r="33" spans="1:10" x14ac:dyDescent="0.2">
      <c r="A33" s="22" t="s">
        <v>123</v>
      </c>
      <c r="B33" s="17">
        <v>14.957081457098701</v>
      </c>
      <c r="C33" s="17">
        <v>14.7732867026942</v>
      </c>
      <c r="D33" s="17" t="s">
        <v>74</v>
      </c>
      <c r="E33" s="17" t="s">
        <v>74</v>
      </c>
      <c r="F33" s="17" t="s">
        <v>74</v>
      </c>
      <c r="G33" s="17" t="s">
        <v>74</v>
      </c>
      <c r="H33" s="17" t="s">
        <v>74</v>
      </c>
      <c r="I33" s="17" t="s">
        <v>74</v>
      </c>
      <c r="J33" s="17" t="s">
        <v>74</v>
      </c>
    </row>
    <row r="34" spans="1:10" x14ac:dyDescent="0.2">
      <c r="A34" s="22" t="s">
        <v>124</v>
      </c>
      <c r="B34" s="17">
        <v>29.815594861912398</v>
      </c>
      <c r="C34" s="17">
        <v>108.631969336401</v>
      </c>
      <c r="D34" s="17">
        <v>49.894889517865501</v>
      </c>
      <c r="E34" s="17">
        <v>38.629497734737598</v>
      </c>
      <c r="F34" s="17">
        <v>41.5</v>
      </c>
      <c r="G34" s="17">
        <v>38.870511530807903</v>
      </c>
      <c r="H34" s="17">
        <v>1228.69822712224</v>
      </c>
      <c r="I34" s="17">
        <v>98.242472145876604</v>
      </c>
      <c r="J34" s="17" t="s">
        <v>74</v>
      </c>
    </row>
    <row r="35" spans="1:10" x14ac:dyDescent="0.2">
      <c r="A35" s="21" t="s">
        <v>17</v>
      </c>
      <c r="B35" s="25"/>
      <c r="C35" s="25"/>
      <c r="D35" s="25"/>
      <c r="E35" s="25"/>
      <c r="F35" s="25"/>
      <c r="G35" s="25"/>
      <c r="H35" s="25"/>
      <c r="I35" s="25"/>
      <c r="J35" s="25"/>
    </row>
    <row r="36" spans="1:10" x14ac:dyDescent="0.2">
      <c r="A36" s="22" t="s">
        <v>122</v>
      </c>
      <c r="B36" s="17">
        <v>511.16336456150799</v>
      </c>
      <c r="C36" s="17">
        <v>325.25668488174</v>
      </c>
      <c r="D36" s="17">
        <v>444.52278443232899</v>
      </c>
      <c r="E36" s="17">
        <v>270.53968557466197</v>
      </c>
      <c r="F36" s="17">
        <v>267.89659558989598</v>
      </c>
      <c r="G36" s="17">
        <v>268.72810407492398</v>
      </c>
      <c r="H36" s="17">
        <v>278.52350044830001</v>
      </c>
      <c r="I36" s="17">
        <v>301.36927448182399</v>
      </c>
      <c r="J36" s="17">
        <v>338.03098988268101</v>
      </c>
    </row>
    <row r="37" spans="1:10" x14ac:dyDescent="0.2">
      <c r="A37" s="22" t="s">
        <v>123</v>
      </c>
      <c r="B37" s="17">
        <v>215.506409750796</v>
      </c>
      <c r="C37" s="17">
        <v>197.980047224712</v>
      </c>
      <c r="D37" s="17">
        <v>173.11030318330199</v>
      </c>
      <c r="E37" s="17">
        <v>168.35869197300599</v>
      </c>
      <c r="F37" s="17">
        <v>189.860946057159</v>
      </c>
      <c r="G37" s="17">
        <v>190.45299335827701</v>
      </c>
      <c r="H37" s="17">
        <v>134.335082742542</v>
      </c>
      <c r="I37" s="17">
        <v>153.29196547075699</v>
      </c>
      <c r="J37" s="17">
        <v>146.05967897459399</v>
      </c>
    </row>
    <row r="38" spans="1:10" x14ac:dyDescent="0.2">
      <c r="A38" s="23" t="s">
        <v>124</v>
      </c>
      <c r="B38" s="19">
        <v>327.59741562655501</v>
      </c>
      <c r="C38" s="19">
        <v>325.223565778259</v>
      </c>
      <c r="D38" s="19">
        <v>266.61155132185399</v>
      </c>
      <c r="E38" s="19">
        <v>301.22842907587</v>
      </c>
      <c r="F38" s="19">
        <v>236.71300349501101</v>
      </c>
      <c r="G38" s="19">
        <v>322.81678776672902</v>
      </c>
      <c r="H38" s="19">
        <v>243.72762019861901</v>
      </c>
      <c r="I38" s="19">
        <v>218.945016236915</v>
      </c>
      <c r="J38" s="19">
        <v>235.468919502912</v>
      </c>
    </row>
    <row r="39" spans="1:10" x14ac:dyDescent="0.2">
      <c r="A39" s="9" t="s">
        <v>19</v>
      </c>
    </row>
    <row r="40" spans="1:10" x14ac:dyDescent="0.2">
      <c r="A40" s="22" t="s">
        <v>122</v>
      </c>
      <c r="B40" s="17">
        <v>177.54722504670801</v>
      </c>
      <c r="C40" s="17">
        <v>215.47187268654201</v>
      </c>
      <c r="D40" s="17">
        <v>174.77470401462199</v>
      </c>
      <c r="E40" s="17">
        <v>182.069012022186</v>
      </c>
      <c r="F40" s="17">
        <v>177.674857763201</v>
      </c>
      <c r="G40" s="17">
        <v>219.52406303024</v>
      </c>
      <c r="H40" s="17">
        <v>221.50565804383601</v>
      </c>
      <c r="I40" s="17">
        <v>235.466884799171</v>
      </c>
      <c r="J40" s="17">
        <v>242.600319976772</v>
      </c>
    </row>
    <row r="41" spans="1:10" x14ac:dyDescent="0.2">
      <c r="A41" s="22" t="s">
        <v>123</v>
      </c>
      <c r="B41" s="17">
        <v>166.320974824785</v>
      </c>
      <c r="C41" s="17">
        <v>195.48370954216301</v>
      </c>
      <c r="D41" s="17">
        <v>183.28508478444101</v>
      </c>
      <c r="E41" s="17">
        <v>140.02854696019199</v>
      </c>
      <c r="F41" s="17">
        <v>153.58157621202099</v>
      </c>
      <c r="G41" s="17">
        <v>165.318938216036</v>
      </c>
      <c r="H41" s="17">
        <v>161.11992590933801</v>
      </c>
      <c r="I41" s="17">
        <v>163.30962155310601</v>
      </c>
      <c r="J41" s="17">
        <v>116.56385597269001</v>
      </c>
    </row>
    <row r="42" spans="1:10" x14ac:dyDescent="0.2">
      <c r="A42" s="22" t="s">
        <v>124</v>
      </c>
      <c r="B42" s="17">
        <v>92.274488916336907</v>
      </c>
      <c r="C42" s="17">
        <v>140.96322521919501</v>
      </c>
      <c r="D42" s="17">
        <v>217.777534909472</v>
      </c>
      <c r="E42" s="17">
        <v>223.18019646571099</v>
      </c>
      <c r="F42" s="17">
        <v>181.03147772807799</v>
      </c>
      <c r="G42" s="17">
        <v>194.494844305501</v>
      </c>
      <c r="H42" s="17">
        <v>228.18944322887899</v>
      </c>
      <c r="I42" s="17">
        <v>243.54451469051401</v>
      </c>
      <c r="J42" s="17">
        <v>153.18903269025299</v>
      </c>
    </row>
    <row r="43" spans="1:10" x14ac:dyDescent="0.2">
      <c r="A43" s="21" t="s">
        <v>15</v>
      </c>
      <c r="B43" s="25"/>
      <c r="C43" s="25"/>
      <c r="D43" s="25"/>
      <c r="E43" s="25"/>
      <c r="F43" s="25"/>
      <c r="G43" s="25"/>
      <c r="H43" s="25"/>
      <c r="I43" s="25"/>
      <c r="J43" s="25"/>
    </row>
    <row r="44" spans="1:10" x14ac:dyDescent="0.2">
      <c r="A44" s="22" t="s">
        <v>122</v>
      </c>
      <c r="B44" s="17">
        <v>153.953027731584</v>
      </c>
      <c r="C44" s="17">
        <v>153.58427583802001</v>
      </c>
      <c r="D44" s="17">
        <v>138.389564698877</v>
      </c>
      <c r="E44" s="17">
        <v>149.197784104238</v>
      </c>
      <c r="F44" s="17">
        <v>153.620038896571</v>
      </c>
      <c r="G44" s="17">
        <v>210.89012296620001</v>
      </c>
      <c r="H44" s="17">
        <v>182.82354350881499</v>
      </c>
      <c r="I44" s="17">
        <v>176.03513583264899</v>
      </c>
      <c r="J44" s="17">
        <v>188.991193434118</v>
      </c>
    </row>
    <row r="45" spans="1:10" x14ac:dyDescent="0.2">
      <c r="A45" s="22" t="s">
        <v>123</v>
      </c>
      <c r="B45" s="17">
        <v>130.427544807239</v>
      </c>
      <c r="C45" s="17">
        <v>275.225222457759</v>
      </c>
      <c r="D45" s="17">
        <v>77.077292965626995</v>
      </c>
      <c r="E45" s="17">
        <v>21.271970572237599</v>
      </c>
      <c r="F45" s="17">
        <v>26.153393661243999</v>
      </c>
      <c r="G45" s="17">
        <v>45.981518026267899</v>
      </c>
      <c r="H45" s="17">
        <v>103.904064143105</v>
      </c>
      <c r="I45" s="17" t="s">
        <v>74</v>
      </c>
      <c r="J45" s="17">
        <v>110.231196431258</v>
      </c>
    </row>
    <row r="46" spans="1:10" x14ac:dyDescent="0.2">
      <c r="A46" s="22" t="s">
        <v>124</v>
      </c>
      <c r="B46" s="17">
        <v>36.681512146220697</v>
      </c>
      <c r="C46" s="17">
        <v>106.822851199832</v>
      </c>
      <c r="D46" s="17">
        <v>79.790611394240301</v>
      </c>
      <c r="E46" s="17">
        <v>215.418938712092</v>
      </c>
      <c r="F46" s="17">
        <v>134.686553744473</v>
      </c>
      <c r="G46" s="17">
        <v>189.98786735178101</v>
      </c>
      <c r="H46" s="17">
        <v>171.389052152592</v>
      </c>
      <c r="I46" s="17">
        <v>168.11091675219399</v>
      </c>
      <c r="J46" s="17">
        <v>138.245223915634</v>
      </c>
    </row>
    <row r="47" spans="1:10" x14ac:dyDescent="0.2">
      <c r="A47" s="21" t="s">
        <v>16</v>
      </c>
      <c r="B47" s="25"/>
      <c r="C47" s="25"/>
      <c r="D47" s="25"/>
      <c r="E47" s="25"/>
      <c r="F47" s="25"/>
      <c r="G47" s="25"/>
      <c r="H47" s="25"/>
      <c r="I47" s="25"/>
      <c r="J47" s="25"/>
    </row>
    <row r="48" spans="1:10" x14ac:dyDescent="0.2">
      <c r="A48" s="22" t="s">
        <v>122</v>
      </c>
      <c r="B48" s="17">
        <v>167.256896913752</v>
      </c>
      <c r="C48" s="17">
        <v>185.79984750621699</v>
      </c>
      <c r="D48" s="17">
        <v>144.47624046178299</v>
      </c>
      <c r="E48" s="17">
        <v>169.725834728715</v>
      </c>
      <c r="F48" s="17">
        <v>151.926683988338</v>
      </c>
      <c r="G48" s="17">
        <v>165.989861735993</v>
      </c>
      <c r="H48" s="17">
        <v>219.44987038965201</v>
      </c>
      <c r="I48" s="17">
        <v>158.10824830418599</v>
      </c>
      <c r="J48" s="17">
        <v>155.353456442306</v>
      </c>
    </row>
    <row r="49" spans="1:10" x14ac:dyDescent="0.2">
      <c r="A49" s="22" t="s">
        <v>123</v>
      </c>
      <c r="B49" s="17">
        <v>9.0323492698928192</v>
      </c>
      <c r="C49" s="17" t="s">
        <v>74</v>
      </c>
      <c r="D49" s="17" t="s">
        <v>74</v>
      </c>
      <c r="E49" s="17">
        <v>26.064023736432802</v>
      </c>
      <c r="F49" s="17" t="s">
        <v>74</v>
      </c>
      <c r="G49" s="17" t="s">
        <v>74</v>
      </c>
      <c r="H49" s="17" t="s">
        <v>74</v>
      </c>
      <c r="I49" s="17" t="s">
        <v>74</v>
      </c>
      <c r="J49" s="17" t="s">
        <v>74</v>
      </c>
    </row>
    <row r="50" spans="1:10" x14ac:dyDescent="0.2">
      <c r="A50" s="22" t="s">
        <v>124</v>
      </c>
      <c r="B50" s="17">
        <v>8.2155485571712195</v>
      </c>
      <c r="C50" s="17" t="s">
        <v>74</v>
      </c>
      <c r="D50" s="17" t="s">
        <v>74</v>
      </c>
      <c r="E50" s="17">
        <v>91.679566191942996</v>
      </c>
      <c r="F50" s="17" t="s">
        <v>74</v>
      </c>
      <c r="G50" s="17" t="s">
        <v>74</v>
      </c>
      <c r="H50" s="17" t="s">
        <v>74</v>
      </c>
      <c r="I50" s="17" t="s">
        <v>74</v>
      </c>
      <c r="J50" s="17" t="s">
        <v>74</v>
      </c>
    </row>
    <row r="51" spans="1:10" x14ac:dyDescent="0.2">
      <c r="A51" s="21" t="s">
        <v>17</v>
      </c>
      <c r="B51" s="25"/>
      <c r="C51" s="25"/>
      <c r="D51" s="25"/>
      <c r="E51" s="25"/>
      <c r="F51" s="25"/>
      <c r="G51" s="25"/>
      <c r="H51" s="25"/>
      <c r="I51" s="25"/>
      <c r="J51" s="25"/>
    </row>
    <row r="52" spans="1:10" x14ac:dyDescent="0.2">
      <c r="A52" s="22" t="s">
        <v>122</v>
      </c>
      <c r="B52" s="17">
        <v>198.57445451935101</v>
      </c>
      <c r="C52" s="17">
        <v>287.17927804415501</v>
      </c>
      <c r="D52" s="17">
        <v>226.47794945677501</v>
      </c>
      <c r="E52" s="17">
        <v>216.80207736096901</v>
      </c>
      <c r="F52" s="17">
        <v>204.03623860658701</v>
      </c>
      <c r="G52" s="17">
        <v>233.08916684043101</v>
      </c>
      <c r="H52" s="17">
        <v>252.487008538032</v>
      </c>
      <c r="I52" s="17">
        <v>269.78118366848798</v>
      </c>
      <c r="J52" s="17">
        <v>279.82457500995702</v>
      </c>
    </row>
    <row r="53" spans="1:10" x14ac:dyDescent="0.2">
      <c r="A53" s="22" t="s">
        <v>123</v>
      </c>
      <c r="B53" s="17">
        <v>179.84186403369301</v>
      </c>
      <c r="C53" s="17">
        <v>172.682576158811</v>
      </c>
      <c r="D53" s="17">
        <v>203.926900248989</v>
      </c>
      <c r="E53" s="17">
        <v>152.75357250017001</v>
      </c>
      <c r="F53" s="17">
        <v>156.18946131569501</v>
      </c>
      <c r="G53" s="17">
        <v>169.288552727309</v>
      </c>
      <c r="H53" s="17">
        <v>165.32845162459299</v>
      </c>
      <c r="I53" s="17">
        <v>163.60090269498801</v>
      </c>
      <c r="J53" s="17">
        <v>117.422513152215</v>
      </c>
    </row>
    <row r="54" spans="1:10" x14ac:dyDescent="0.2">
      <c r="A54" s="23" t="s">
        <v>124</v>
      </c>
      <c r="B54" s="19">
        <v>107.832665370611</v>
      </c>
      <c r="C54" s="19">
        <v>152.77380021504101</v>
      </c>
      <c r="D54" s="19">
        <v>258.47986804759898</v>
      </c>
      <c r="E54" s="19">
        <v>226.68060175080899</v>
      </c>
      <c r="F54" s="19">
        <v>200.55536231853301</v>
      </c>
      <c r="G54" s="19">
        <v>195.931451234918</v>
      </c>
      <c r="H54" s="19">
        <v>251.50439007669101</v>
      </c>
      <c r="I54" s="19">
        <v>277.76849769578502</v>
      </c>
      <c r="J54" s="19">
        <v>163.18721575965299</v>
      </c>
    </row>
    <row r="55" spans="1:10" x14ac:dyDescent="0.2">
      <c r="A55" s="9" t="s">
        <v>20</v>
      </c>
    </row>
    <row r="56" spans="1:10" x14ac:dyDescent="0.2">
      <c r="A56" s="22" t="s">
        <v>122</v>
      </c>
      <c r="B56" s="17">
        <v>299.497057665802</v>
      </c>
      <c r="C56" s="17">
        <v>279.343884839993</v>
      </c>
      <c r="D56" s="17">
        <v>272.68149413072302</v>
      </c>
      <c r="E56" s="17">
        <v>270.45461284486998</v>
      </c>
      <c r="F56" s="17">
        <v>253.240330149317</v>
      </c>
      <c r="G56" s="17">
        <v>259.93932202069402</v>
      </c>
      <c r="H56" s="17">
        <v>284.36641854717601</v>
      </c>
      <c r="I56" s="17">
        <v>291.45115174391998</v>
      </c>
      <c r="J56" s="17">
        <v>328.189644111147</v>
      </c>
    </row>
    <row r="57" spans="1:10" x14ac:dyDescent="0.2">
      <c r="A57" s="22" t="s">
        <v>123</v>
      </c>
      <c r="B57" s="17">
        <v>239.481690885002</v>
      </c>
      <c r="C57" s="17">
        <v>220.685579496217</v>
      </c>
      <c r="D57" s="17">
        <v>184.202214854289</v>
      </c>
      <c r="E57" s="17">
        <v>254.342057106569</v>
      </c>
      <c r="F57" s="17">
        <v>206.207065751469</v>
      </c>
      <c r="G57" s="17">
        <v>240.20516917046399</v>
      </c>
      <c r="H57" s="17">
        <v>222.09146352036799</v>
      </c>
      <c r="I57" s="17">
        <v>206.948618285674</v>
      </c>
      <c r="J57" s="17">
        <v>223.74092926121401</v>
      </c>
    </row>
    <row r="58" spans="1:10" x14ac:dyDescent="0.2">
      <c r="A58" s="22" t="s">
        <v>124</v>
      </c>
      <c r="B58" s="17">
        <v>403.18643053497402</v>
      </c>
      <c r="C58" s="17">
        <v>303.59001124223698</v>
      </c>
      <c r="D58" s="17">
        <v>309.66561582492699</v>
      </c>
      <c r="E58" s="17">
        <v>391.90700572371298</v>
      </c>
      <c r="F58" s="17">
        <v>424.14482653201401</v>
      </c>
      <c r="G58" s="17">
        <v>300.85750448951501</v>
      </c>
      <c r="H58" s="17">
        <v>379.028263573098</v>
      </c>
      <c r="I58" s="17">
        <v>335.41029287463101</v>
      </c>
      <c r="J58" s="17">
        <v>381.915527758672</v>
      </c>
    </row>
    <row r="59" spans="1:10" x14ac:dyDescent="0.2">
      <c r="A59" s="21" t="s">
        <v>15</v>
      </c>
      <c r="B59" s="25"/>
      <c r="C59" s="25"/>
      <c r="D59" s="25"/>
      <c r="E59" s="25"/>
      <c r="F59" s="25"/>
      <c r="G59" s="25"/>
      <c r="H59" s="25"/>
      <c r="I59" s="25"/>
      <c r="J59" s="25"/>
    </row>
    <row r="60" spans="1:10" x14ac:dyDescent="0.2">
      <c r="A60" s="22" t="s">
        <v>122</v>
      </c>
      <c r="B60" s="17">
        <v>209.99851218189099</v>
      </c>
      <c r="C60" s="17">
        <v>198.237355186082</v>
      </c>
      <c r="D60" s="17">
        <v>186.63615790102099</v>
      </c>
      <c r="E60" s="17">
        <v>190.09858429869701</v>
      </c>
      <c r="F60" s="17">
        <v>176.31434730119901</v>
      </c>
      <c r="G60" s="17">
        <v>192.08022250703399</v>
      </c>
      <c r="H60" s="17">
        <v>214.87929187376901</v>
      </c>
      <c r="I60" s="17">
        <v>207.49561865917801</v>
      </c>
      <c r="J60" s="17">
        <v>215.85740017831</v>
      </c>
    </row>
    <row r="61" spans="1:10" x14ac:dyDescent="0.2">
      <c r="A61" s="22" t="s">
        <v>123</v>
      </c>
      <c r="B61" s="17">
        <v>151.63069335698401</v>
      </c>
      <c r="C61" s="17">
        <v>77.782111078303004</v>
      </c>
      <c r="D61" s="17">
        <v>83.984260754803799</v>
      </c>
      <c r="E61" s="17">
        <v>99.444662718857202</v>
      </c>
      <c r="F61" s="17">
        <v>144.15426324914301</v>
      </c>
      <c r="G61" s="17">
        <v>116.283654853654</v>
      </c>
      <c r="H61" s="17">
        <v>252.001009498294</v>
      </c>
      <c r="I61" s="17">
        <v>104.138668925579</v>
      </c>
      <c r="J61" s="17">
        <v>73.707224481128506</v>
      </c>
    </row>
    <row r="62" spans="1:10" x14ac:dyDescent="0.2">
      <c r="A62" s="22" t="s">
        <v>124</v>
      </c>
      <c r="B62" s="17">
        <v>134.85942405315399</v>
      </c>
      <c r="C62" s="17">
        <v>101.412013592675</v>
      </c>
      <c r="D62" s="17">
        <v>178.83507491009499</v>
      </c>
      <c r="E62" s="17">
        <v>130.14361601732099</v>
      </c>
      <c r="F62" s="17">
        <v>139.39813297349301</v>
      </c>
      <c r="G62" s="17">
        <v>179.42103802270699</v>
      </c>
      <c r="H62" s="17">
        <v>203.27647434244699</v>
      </c>
      <c r="I62" s="17">
        <v>207.06566638555401</v>
      </c>
      <c r="J62" s="17">
        <v>205.849777249965</v>
      </c>
    </row>
    <row r="63" spans="1:10" x14ac:dyDescent="0.2">
      <c r="A63" s="21" t="s">
        <v>16</v>
      </c>
      <c r="B63" s="25"/>
      <c r="C63" s="25"/>
      <c r="D63" s="25"/>
      <c r="E63" s="25"/>
      <c r="F63" s="25"/>
      <c r="G63" s="25"/>
      <c r="H63" s="25"/>
      <c r="I63" s="25"/>
      <c r="J63" s="25"/>
    </row>
    <row r="64" spans="1:10" x14ac:dyDescent="0.2">
      <c r="A64" s="22" t="s">
        <v>122</v>
      </c>
      <c r="B64" s="17">
        <v>194.24726137414299</v>
      </c>
      <c r="C64" s="17">
        <v>218.22531969275801</v>
      </c>
      <c r="D64" s="17">
        <v>181.28971297089601</v>
      </c>
      <c r="E64" s="17">
        <v>213.85399259746799</v>
      </c>
      <c r="F64" s="17">
        <v>178.09537064551901</v>
      </c>
      <c r="G64" s="17">
        <v>215.00685937855999</v>
      </c>
      <c r="H64" s="17">
        <v>205.96509817880801</v>
      </c>
      <c r="I64" s="17">
        <v>246.600313245449</v>
      </c>
      <c r="J64" s="17">
        <v>217.789988243213</v>
      </c>
    </row>
    <row r="65" spans="1:10" x14ac:dyDescent="0.2">
      <c r="A65" s="22" t="s">
        <v>123</v>
      </c>
      <c r="B65" s="17">
        <v>252.05542953969399</v>
      </c>
      <c r="C65" s="17">
        <v>167.94997601799301</v>
      </c>
      <c r="D65" s="17">
        <v>21.561926320870899</v>
      </c>
      <c r="E65" s="17">
        <v>40.779897008207399</v>
      </c>
      <c r="F65" s="17" t="s">
        <v>74</v>
      </c>
      <c r="G65" s="17">
        <v>84.856742022462001</v>
      </c>
      <c r="H65" s="17" t="s">
        <v>74</v>
      </c>
      <c r="I65" s="17" t="s">
        <v>74</v>
      </c>
      <c r="J65" s="17" t="s">
        <v>74</v>
      </c>
    </row>
    <row r="66" spans="1:10" x14ac:dyDescent="0.2">
      <c r="A66" s="22" t="s">
        <v>124</v>
      </c>
      <c r="B66" s="17">
        <v>112.065469221581</v>
      </c>
      <c r="C66" s="17">
        <v>115.073864547925</v>
      </c>
      <c r="D66" s="17">
        <v>71.527158854392596</v>
      </c>
      <c r="E66" s="17">
        <v>199.523909150208</v>
      </c>
      <c r="F66" s="17">
        <v>303.27267563938801</v>
      </c>
      <c r="G66" s="17">
        <v>93.243317060637594</v>
      </c>
      <c r="H66" s="17">
        <v>197.39022265553101</v>
      </c>
      <c r="I66" s="17">
        <v>214.67952860019</v>
      </c>
      <c r="J66" s="17">
        <v>744.90547498771002</v>
      </c>
    </row>
    <row r="67" spans="1:10" x14ac:dyDescent="0.2">
      <c r="A67" s="21" t="s">
        <v>17</v>
      </c>
      <c r="B67" s="25"/>
      <c r="C67" s="25"/>
      <c r="D67" s="25"/>
      <c r="E67" s="25"/>
      <c r="F67" s="25"/>
      <c r="G67" s="25"/>
      <c r="H67" s="25"/>
      <c r="I67" s="25"/>
      <c r="J67" s="25"/>
    </row>
    <row r="68" spans="1:10" x14ac:dyDescent="0.2">
      <c r="A68" s="22" t="s">
        <v>122</v>
      </c>
      <c r="B68" s="17">
        <v>372.47244032481399</v>
      </c>
      <c r="C68" s="17">
        <v>341.837757745852</v>
      </c>
      <c r="D68" s="17">
        <v>341.300212895134</v>
      </c>
      <c r="E68" s="17">
        <v>337.77788276753802</v>
      </c>
      <c r="F68" s="17">
        <v>323.67343505801699</v>
      </c>
      <c r="G68" s="17">
        <v>310.47332364905702</v>
      </c>
      <c r="H68" s="17">
        <v>339.25249261507099</v>
      </c>
      <c r="I68" s="17">
        <v>341.65304214592197</v>
      </c>
      <c r="J68" s="17">
        <v>380.18829692036297</v>
      </c>
    </row>
    <row r="69" spans="1:10" x14ac:dyDescent="0.2">
      <c r="A69" s="22" t="s">
        <v>123</v>
      </c>
      <c r="B69" s="17">
        <v>257.63117684580902</v>
      </c>
      <c r="C69" s="17">
        <v>244.560368093747</v>
      </c>
      <c r="D69" s="17">
        <v>192.10944880536599</v>
      </c>
      <c r="E69" s="17">
        <v>269.238522204265</v>
      </c>
      <c r="F69" s="17">
        <v>209.77286030203001</v>
      </c>
      <c r="G69" s="17">
        <v>246.227771432331</v>
      </c>
      <c r="H69" s="17">
        <v>218.965449219953</v>
      </c>
      <c r="I69" s="17">
        <v>208.92268178843099</v>
      </c>
      <c r="J69" s="17">
        <v>225.909634569112</v>
      </c>
    </row>
    <row r="70" spans="1:10" x14ac:dyDescent="0.2">
      <c r="A70" s="23" t="s">
        <v>124</v>
      </c>
      <c r="B70" s="19">
        <v>488.41783276254199</v>
      </c>
      <c r="C70" s="19">
        <v>345.39305752821701</v>
      </c>
      <c r="D70" s="19">
        <v>355.21291977566801</v>
      </c>
      <c r="E70" s="19">
        <v>477.74190459241601</v>
      </c>
      <c r="F70" s="19">
        <v>519.43038448459299</v>
      </c>
      <c r="G70" s="19">
        <v>354.03397598129999</v>
      </c>
      <c r="H70" s="19">
        <v>446.56464553431698</v>
      </c>
      <c r="I70" s="19">
        <v>402.15928253525601</v>
      </c>
      <c r="J70" s="19">
        <v>447.66298152384599</v>
      </c>
    </row>
    <row r="71" spans="1:10" x14ac:dyDescent="0.2">
      <c r="A71" s="9" t="s">
        <v>21</v>
      </c>
    </row>
    <row r="72" spans="1:10" x14ac:dyDescent="0.2">
      <c r="A72" s="22" t="s">
        <v>122</v>
      </c>
      <c r="B72" s="17">
        <v>293.93019964777199</v>
      </c>
      <c r="C72" s="17">
        <v>264.43577096773498</v>
      </c>
      <c r="D72" s="17">
        <v>267.57164710596197</v>
      </c>
      <c r="E72" s="17">
        <v>249.992331635987</v>
      </c>
      <c r="F72" s="17">
        <v>237.21744052499099</v>
      </c>
      <c r="G72" s="17">
        <v>246.81583219800501</v>
      </c>
      <c r="H72" s="17">
        <v>265.945160836279</v>
      </c>
      <c r="I72" s="17">
        <v>276.77194118817101</v>
      </c>
      <c r="J72" s="17">
        <v>310.57994849575198</v>
      </c>
    </row>
    <row r="73" spans="1:10" x14ac:dyDescent="0.2">
      <c r="A73" s="22" t="s">
        <v>123</v>
      </c>
      <c r="B73" s="17">
        <v>222.37375589006101</v>
      </c>
      <c r="C73" s="17">
        <v>211.63571994527101</v>
      </c>
      <c r="D73" s="17">
        <v>180.46291291798701</v>
      </c>
      <c r="E73" s="17">
        <v>234.26048407475801</v>
      </c>
      <c r="F73" s="17">
        <v>196.12907652595999</v>
      </c>
      <c r="G73" s="17">
        <v>224.100187038987</v>
      </c>
      <c r="H73" s="17">
        <v>203.813244904915</v>
      </c>
      <c r="I73" s="17">
        <v>192.768809936948</v>
      </c>
      <c r="J73" s="17">
        <v>202.68795101845399</v>
      </c>
    </row>
    <row r="74" spans="1:10" x14ac:dyDescent="0.2">
      <c r="A74" s="22" t="s">
        <v>124</v>
      </c>
      <c r="B74" s="17">
        <v>368.933539921803</v>
      </c>
      <c r="C74" s="17">
        <v>285.91690204750898</v>
      </c>
      <c r="D74" s="17">
        <v>288.17745811991398</v>
      </c>
      <c r="E74" s="17">
        <v>356.28374137717299</v>
      </c>
      <c r="F74" s="17">
        <v>374.786962800769</v>
      </c>
      <c r="G74" s="17">
        <v>286.15772029608598</v>
      </c>
      <c r="H74" s="17">
        <v>348.59747477314698</v>
      </c>
      <c r="I74" s="17">
        <v>306.58057381230498</v>
      </c>
      <c r="J74" s="17">
        <v>342.02614362031198</v>
      </c>
    </row>
    <row r="75" spans="1:10" x14ac:dyDescent="0.2">
      <c r="A75" s="21" t="s">
        <v>15</v>
      </c>
      <c r="B75" s="25"/>
      <c r="C75" s="25"/>
      <c r="D75" s="25"/>
      <c r="E75" s="25"/>
      <c r="F75" s="25"/>
      <c r="G75" s="25"/>
      <c r="H75" s="25"/>
      <c r="I75" s="25"/>
      <c r="J75" s="25"/>
    </row>
    <row r="76" spans="1:10" x14ac:dyDescent="0.2">
      <c r="A76" s="22" t="s">
        <v>122</v>
      </c>
      <c r="B76" s="17">
        <v>201.16505264861701</v>
      </c>
      <c r="C76" s="17">
        <v>187.758786718583</v>
      </c>
      <c r="D76" s="17">
        <v>181.085955058536</v>
      </c>
      <c r="E76" s="17">
        <v>178.13737187423601</v>
      </c>
      <c r="F76" s="17">
        <v>170.28291804970601</v>
      </c>
      <c r="G76" s="17">
        <v>192.911044994592</v>
      </c>
      <c r="H76" s="17">
        <v>204.37396848812</v>
      </c>
      <c r="I76" s="17">
        <v>198.18178015609601</v>
      </c>
      <c r="J76" s="17">
        <v>212.276142104537</v>
      </c>
    </row>
    <row r="77" spans="1:10" x14ac:dyDescent="0.2">
      <c r="A77" s="22" t="s">
        <v>123</v>
      </c>
      <c r="B77" s="17">
        <v>135.00388373326001</v>
      </c>
      <c r="C77" s="17">
        <v>117.412255775891</v>
      </c>
      <c r="D77" s="17">
        <v>78.469932297677204</v>
      </c>
      <c r="E77" s="17">
        <v>86.375037711066199</v>
      </c>
      <c r="F77" s="17">
        <v>125.436980577947</v>
      </c>
      <c r="G77" s="17">
        <v>103.374287147449</v>
      </c>
      <c r="H77" s="17">
        <v>211.812385111179</v>
      </c>
      <c r="I77" s="17">
        <v>90.425749439062798</v>
      </c>
      <c r="J77" s="17">
        <v>73.350287701428599</v>
      </c>
    </row>
    <row r="78" spans="1:10" x14ac:dyDescent="0.2">
      <c r="A78" s="22" t="s">
        <v>124</v>
      </c>
      <c r="B78" s="17">
        <v>141.89742810448899</v>
      </c>
      <c r="C78" s="17">
        <v>98.824196071031096</v>
      </c>
      <c r="D78" s="17">
        <v>162.52934464373499</v>
      </c>
      <c r="E78" s="17">
        <v>137.72194167181499</v>
      </c>
      <c r="F78" s="17">
        <v>133.24098870119599</v>
      </c>
      <c r="G78" s="17">
        <v>172.54259217576899</v>
      </c>
      <c r="H78" s="17">
        <v>189.51191368228399</v>
      </c>
      <c r="I78" s="17">
        <v>198.27295548683</v>
      </c>
      <c r="J78" s="17">
        <v>191.163062867343</v>
      </c>
    </row>
    <row r="79" spans="1:10" x14ac:dyDescent="0.2">
      <c r="A79" s="21" t="s">
        <v>16</v>
      </c>
      <c r="B79" s="25"/>
      <c r="C79" s="25"/>
      <c r="D79" s="25"/>
      <c r="E79" s="25"/>
      <c r="F79" s="25"/>
      <c r="G79" s="25"/>
      <c r="H79" s="25"/>
      <c r="I79" s="25"/>
      <c r="J79" s="25"/>
    </row>
    <row r="80" spans="1:10" x14ac:dyDescent="0.2">
      <c r="A80" s="22" t="s">
        <v>122</v>
      </c>
      <c r="B80" s="17">
        <v>186.39372474092801</v>
      </c>
      <c r="C80" s="17">
        <v>204.12913880613499</v>
      </c>
      <c r="D80" s="17">
        <v>176.600679526443</v>
      </c>
      <c r="E80" s="17">
        <v>194.122747791188</v>
      </c>
      <c r="F80" s="17">
        <v>167.67319331406</v>
      </c>
      <c r="G80" s="17">
        <v>205.39262456513001</v>
      </c>
      <c r="H80" s="17">
        <v>202.34895907244601</v>
      </c>
      <c r="I80" s="17">
        <v>261.93559068513099</v>
      </c>
      <c r="J80" s="17">
        <v>193.98653592299399</v>
      </c>
    </row>
    <row r="81" spans="1:10" x14ac:dyDescent="0.2">
      <c r="A81" s="22" t="s">
        <v>123</v>
      </c>
      <c r="B81" s="17">
        <v>193.407819426684</v>
      </c>
      <c r="C81" s="17">
        <v>138.741042676913</v>
      </c>
      <c r="D81" s="17">
        <v>16.626618551119901</v>
      </c>
      <c r="E81" s="17">
        <v>219.89688059460499</v>
      </c>
      <c r="F81" s="17">
        <v>171.157821907151</v>
      </c>
      <c r="G81" s="17">
        <v>78.865074652852499</v>
      </c>
      <c r="H81" s="17">
        <v>250.15595135834801</v>
      </c>
      <c r="I81" s="17">
        <v>26.221810260417399</v>
      </c>
      <c r="J81" s="17" t="s">
        <v>74</v>
      </c>
    </row>
    <row r="82" spans="1:10" x14ac:dyDescent="0.2">
      <c r="A82" s="22" t="s">
        <v>124</v>
      </c>
      <c r="B82" s="17">
        <v>98.035320913688096</v>
      </c>
      <c r="C82" s="17">
        <v>114.235236197896</v>
      </c>
      <c r="D82" s="17">
        <v>63.364770319532099</v>
      </c>
      <c r="E82" s="17">
        <v>167.628598212762</v>
      </c>
      <c r="F82" s="17">
        <v>257.47730932028702</v>
      </c>
      <c r="G82" s="17">
        <v>81.7042652284551</v>
      </c>
      <c r="H82" s="17">
        <v>626.11737118530698</v>
      </c>
      <c r="I82" s="17">
        <v>179.261525276464</v>
      </c>
      <c r="J82" s="17">
        <v>588.38555953274897</v>
      </c>
    </row>
    <row r="83" spans="1:10" x14ac:dyDescent="0.2">
      <c r="A83" s="21" t="s">
        <v>17</v>
      </c>
      <c r="B83" s="25"/>
      <c r="C83" s="25"/>
      <c r="D83" s="25"/>
      <c r="E83" s="25"/>
      <c r="F83" s="25"/>
      <c r="G83" s="25"/>
      <c r="H83" s="25"/>
      <c r="I83" s="25"/>
      <c r="J83" s="25"/>
    </row>
    <row r="84" spans="1:10" x14ac:dyDescent="0.2">
      <c r="A84" s="22" t="s">
        <v>122</v>
      </c>
      <c r="B84" s="17">
        <v>383.017461691569</v>
      </c>
      <c r="C84" s="17">
        <v>334.033269075872</v>
      </c>
      <c r="D84" s="17">
        <v>348.58131727243199</v>
      </c>
      <c r="E84" s="17">
        <v>317.14668568645197</v>
      </c>
      <c r="F84" s="17">
        <v>303.91684775450699</v>
      </c>
      <c r="G84" s="17">
        <v>294.50253140919199</v>
      </c>
      <c r="H84" s="17">
        <v>319.544269869929</v>
      </c>
      <c r="I84" s="17">
        <v>325.001962816944</v>
      </c>
      <c r="J84" s="17">
        <v>363.728872931149</v>
      </c>
    </row>
    <row r="85" spans="1:10" x14ac:dyDescent="0.2">
      <c r="A85" s="22" t="s">
        <v>123</v>
      </c>
      <c r="B85" s="17">
        <v>241.37210371922001</v>
      </c>
      <c r="C85" s="17">
        <v>228.94533762158301</v>
      </c>
      <c r="D85" s="17">
        <v>189.306349833355</v>
      </c>
      <c r="E85" s="17">
        <v>247.57628574435299</v>
      </c>
      <c r="F85" s="17">
        <v>199.97335363885199</v>
      </c>
      <c r="G85" s="17">
        <v>229.892738292003</v>
      </c>
      <c r="H85" s="17">
        <v>202.017090661911</v>
      </c>
      <c r="I85" s="17">
        <v>194.35079025113001</v>
      </c>
      <c r="J85" s="17">
        <v>204.98742981549799</v>
      </c>
    </row>
    <row r="86" spans="1:10" x14ac:dyDescent="0.2">
      <c r="A86" s="23" t="s">
        <v>124</v>
      </c>
      <c r="B86" s="19">
        <v>448.71190818305701</v>
      </c>
      <c r="C86" s="19">
        <v>328.48520220579098</v>
      </c>
      <c r="D86" s="19">
        <v>333.62302121802003</v>
      </c>
      <c r="E86" s="19">
        <v>433.20049021317499</v>
      </c>
      <c r="F86" s="19">
        <v>458.83729409594002</v>
      </c>
      <c r="G86" s="19">
        <v>333.496458416542</v>
      </c>
      <c r="H86" s="19">
        <v>402.80774215333298</v>
      </c>
      <c r="I86" s="19">
        <v>360.26626095745797</v>
      </c>
      <c r="J86" s="19">
        <v>400.217378662459</v>
      </c>
    </row>
    <row r="88" spans="1:10" x14ac:dyDescent="0.2">
      <c r="A88" s="13" t="s">
        <v>22</v>
      </c>
    </row>
    <row r="89" spans="1:10" x14ac:dyDescent="0.2">
      <c r="A89" s="13" t="s">
        <v>134</v>
      </c>
    </row>
    <row r="90" spans="1:10" x14ac:dyDescent="0.2">
      <c r="A90" s="13" t="s">
        <v>126</v>
      </c>
    </row>
    <row r="91" spans="1:10" x14ac:dyDescent="0.2">
      <c r="A91" s="26" t="s">
        <v>135</v>
      </c>
    </row>
    <row r="92" spans="1:10" x14ac:dyDescent="0.2">
      <c r="A92" s="26" t="s">
        <v>136</v>
      </c>
    </row>
    <row r="93" spans="1:10" x14ac:dyDescent="0.2">
      <c r="A93" s="26" t="s">
        <v>137</v>
      </c>
    </row>
    <row r="94" spans="1:10" x14ac:dyDescent="0.2">
      <c r="A94" s="13" t="s">
        <v>138</v>
      </c>
    </row>
    <row r="95" spans="1:10" x14ac:dyDescent="0.2">
      <c r="A95" s="13" t="s">
        <v>79</v>
      </c>
    </row>
    <row r="96" spans="1:10" x14ac:dyDescent="0.2">
      <c r="A96" s="13"/>
    </row>
    <row r="97" spans="1:1" x14ac:dyDescent="0.2">
      <c r="A97" s="13" t="s">
        <v>143</v>
      </c>
    </row>
    <row r="98" spans="1:1" x14ac:dyDescent="0.2">
      <c r="A98" s="13" t="s">
        <v>278</v>
      </c>
    </row>
  </sheetData>
  <mergeCells count="1">
    <mergeCell ref="B6:J6"/>
  </mergeCells>
  <pageMargins left="0.7" right="0.7" top="0.75" bottom="0.75" header="0.3" footer="0.3"/>
  <pageSetup paperSize="9" orientation="portrait" horizontalDpi="300" verticalDpi="30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J98"/>
  <sheetViews>
    <sheetView showGridLines="0" workbookViewId="0">
      <pane xSplit="1" ySplit="6" topLeftCell="B82"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HYPERLINK("#'Contents'!A40", "Link to contents")</f>
        <v>Link to contents</v>
      </c>
    </row>
    <row r="3" spans="1:10" ht="15" x14ac:dyDescent="0.25">
      <c r="A3" s="2" t="s">
        <v>142</v>
      </c>
    </row>
    <row r="5" spans="1:10" x14ac:dyDescent="0.2">
      <c r="B5" s="5" t="s">
        <v>4</v>
      </c>
      <c r="C5" s="5" t="s">
        <v>5</v>
      </c>
      <c r="D5" s="5" t="s">
        <v>6</v>
      </c>
      <c r="E5" s="5" t="s">
        <v>7</v>
      </c>
      <c r="F5" s="5" t="s">
        <v>8</v>
      </c>
      <c r="G5" s="5" t="s">
        <v>9</v>
      </c>
      <c r="H5" s="5" t="s">
        <v>10</v>
      </c>
      <c r="I5" s="5" t="s">
        <v>11</v>
      </c>
      <c r="J5" s="5" t="s">
        <v>12</v>
      </c>
    </row>
    <row r="6" spans="1:10" x14ac:dyDescent="0.2">
      <c r="A6" s="6"/>
      <c r="B6" s="91" t="s">
        <v>107</v>
      </c>
      <c r="C6" s="92"/>
      <c r="D6" s="92"/>
      <c r="E6" s="92"/>
      <c r="F6" s="92"/>
      <c r="G6" s="92"/>
      <c r="H6" s="92"/>
      <c r="I6" s="92"/>
      <c r="J6" s="92"/>
    </row>
    <row r="7" spans="1:10" x14ac:dyDescent="0.2">
      <c r="A7" s="9" t="s">
        <v>14</v>
      </c>
    </row>
    <row r="8" spans="1:10" x14ac:dyDescent="0.2">
      <c r="A8" s="22" t="s">
        <v>122</v>
      </c>
      <c r="B8" s="17">
        <v>268</v>
      </c>
      <c r="C8" s="17">
        <v>225.5</v>
      </c>
      <c r="D8" s="17">
        <v>210</v>
      </c>
      <c r="E8" s="17">
        <v>234</v>
      </c>
      <c r="F8" s="17">
        <v>284</v>
      </c>
      <c r="G8" s="17">
        <v>362</v>
      </c>
      <c r="H8" s="17">
        <v>274</v>
      </c>
      <c r="I8" s="17">
        <v>315.5</v>
      </c>
      <c r="J8" s="17">
        <v>341</v>
      </c>
    </row>
    <row r="9" spans="1:10" x14ac:dyDescent="0.2">
      <c r="A9" s="22" t="s">
        <v>123</v>
      </c>
      <c r="B9" s="17">
        <v>51</v>
      </c>
      <c r="C9" s="17">
        <v>23</v>
      </c>
      <c r="D9" s="17">
        <v>73</v>
      </c>
      <c r="E9" s="17">
        <v>78</v>
      </c>
      <c r="F9" s="17">
        <v>83</v>
      </c>
      <c r="G9" s="17">
        <v>145</v>
      </c>
      <c r="H9" s="17">
        <v>144.5</v>
      </c>
      <c r="I9" s="17">
        <v>73</v>
      </c>
      <c r="J9" s="17">
        <v>87</v>
      </c>
    </row>
    <row r="10" spans="1:10" x14ac:dyDescent="0.2">
      <c r="A10" s="22" t="s">
        <v>124</v>
      </c>
      <c r="B10" s="17">
        <v>55</v>
      </c>
      <c r="C10" s="17">
        <v>57</v>
      </c>
      <c r="D10" s="17">
        <v>45</v>
      </c>
      <c r="E10" s="17">
        <v>55.5</v>
      </c>
      <c r="F10" s="17">
        <v>77</v>
      </c>
      <c r="G10" s="17">
        <v>92</v>
      </c>
      <c r="H10" s="17">
        <v>92</v>
      </c>
      <c r="I10" s="17">
        <v>120</v>
      </c>
      <c r="J10" s="17">
        <v>118</v>
      </c>
    </row>
    <row r="11" spans="1:10" x14ac:dyDescent="0.2">
      <c r="A11" s="21" t="s">
        <v>15</v>
      </c>
      <c r="B11" s="25"/>
      <c r="C11" s="25"/>
      <c r="D11" s="25"/>
      <c r="E11" s="25"/>
      <c r="F11" s="25"/>
      <c r="G11" s="25"/>
      <c r="H11" s="25"/>
      <c r="I11" s="25"/>
      <c r="J11" s="25"/>
    </row>
    <row r="12" spans="1:10" x14ac:dyDescent="0.2">
      <c r="A12" s="22" t="s">
        <v>122</v>
      </c>
      <c r="B12" s="17">
        <v>271</v>
      </c>
      <c r="C12" s="17">
        <v>220</v>
      </c>
      <c r="D12" s="17">
        <v>183</v>
      </c>
      <c r="E12" s="17">
        <v>183</v>
      </c>
      <c r="F12" s="17">
        <v>272</v>
      </c>
      <c r="G12" s="17">
        <v>360.5</v>
      </c>
      <c r="H12" s="17">
        <v>272</v>
      </c>
      <c r="I12" s="17">
        <v>272</v>
      </c>
      <c r="J12" s="17">
        <v>274</v>
      </c>
    </row>
    <row r="13" spans="1:10" x14ac:dyDescent="0.2">
      <c r="A13" s="22" t="s">
        <v>123</v>
      </c>
      <c r="B13" s="17" t="s">
        <v>74</v>
      </c>
      <c r="C13" s="17">
        <v>21.5</v>
      </c>
      <c r="D13" s="17" t="s">
        <v>74</v>
      </c>
      <c r="E13" s="17">
        <v>10.5</v>
      </c>
      <c r="F13" s="17">
        <v>20</v>
      </c>
      <c r="G13" s="17" t="s">
        <v>74</v>
      </c>
      <c r="H13" s="17" t="s">
        <v>74</v>
      </c>
      <c r="I13" s="17" t="s">
        <v>74</v>
      </c>
      <c r="J13" s="17" t="s">
        <v>74</v>
      </c>
    </row>
    <row r="14" spans="1:10" x14ac:dyDescent="0.2">
      <c r="A14" s="22" t="s">
        <v>124</v>
      </c>
      <c r="B14" s="17">
        <v>42.5</v>
      </c>
      <c r="C14" s="17">
        <v>74.5</v>
      </c>
      <c r="D14" s="17">
        <v>27</v>
      </c>
      <c r="E14" s="17">
        <v>35</v>
      </c>
      <c r="F14" s="17">
        <v>49</v>
      </c>
      <c r="G14" s="17">
        <v>83</v>
      </c>
      <c r="H14" s="17">
        <v>86.5</v>
      </c>
      <c r="I14" s="17">
        <v>58</v>
      </c>
      <c r="J14" s="17">
        <v>51</v>
      </c>
    </row>
    <row r="15" spans="1:10" x14ac:dyDescent="0.2">
      <c r="A15" s="21" t="s">
        <v>16</v>
      </c>
      <c r="B15" s="25"/>
      <c r="C15" s="25"/>
      <c r="D15" s="25"/>
      <c r="E15" s="25"/>
      <c r="F15" s="25"/>
      <c r="G15" s="25"/>
      <c r="H15" s="25"/>
      <c r="I15" s="25"/>
      <c r="J15" s="25"/>
    </row>
    <row r="16" spans="1:10" x14ac:dyDescent="0.2">
      <c r="A16" s="22" t="s">
        <v>122</v>
      </c>
      <c r="B16" s="17">
        <v>269.5</v>
      </c>
      <c r="C16" s="17">
        <v>89</v>
      </c>
      <c r="D16" s="17">
        <v>94</v>
      </c>
      <c r="E16" s="17">
        <v>182.5</v>
      </c>
      <c r="F16" s="17">
        <v>193</v>
      </c>
      <c r="G16" s="17">
        <v>304</v>
      </c>
      <c r="H16" s="17">
        <v>273</v>
      </c>
      <c r="I16" s="17">
        <v>183</v>
      </c>
      <c r="J16" s="17">
        <v>273</v>
      </c>
    </row>
    <row r="17" spans="1:10" x14ac:dyDescent="0.2">
      <c r="A17" s="22" t="s">
        <v>123</v>
      </c>
      <c r="B17" s="17" t="s">
        <v>74</v>
      </c>
      <c r="C17" s="17" t="s">
        <v>74</v>
      </c>
      <c r="D17" s="17" t="s">
        <v>74</v>
      </c>
      <c r="E17" s="17" t="s">
        <v>74</v>
      </c>
      <c r="F17" s="17" t="s">
        <v>74</v>
      </c>
      <c r="G17" s="17" t="s">
        <v>74</v>
      </c>
      <c r="H17" s="17" t="s">
        <v>74</v>
      </c>
      <c r="I17" s="17" t="s">
        <v>74</v>
      </c>
      <c r="J17" s="17" t="s">
        <v>74</v>
      </c>
    </row>
    <row r="18" spans="1:10" x14ac:dyDescent="0.2">
      <c r="A18" s="22" t="s">
        <v>124</v>
      </c>
      <c r="B18" s="17" t="s">
        <v>74</v>
      </c>
      <c r="C18" s="17" t="s">
        <v>74</v>
      </c>
      <c r="D18" s="17">
        <v>67</v>
      </c>
      <c r="E18" s="17">
        <v>30</v>
      </c>
      <c r="F18" s="17" t="s">
        <v>74</v>
      </c>
      <c r="G18" s="17" t="s">
        <v>74</v>
      </c>
      <c r="H18" s="17" t="s">
        <v>74</v>
      </c>
      <c r="I18" s="17" t="s">
        <v>74</v>
      </c>
      <c r="J18" s="17" t="s">
        <v>74</v>
      </c>
    </row>
    <row r="19" spans="1:10" x14ac:dyDescent="0.2">
      <c r="A19" s="21" t="s">
        <v>17</v>
      </c>
      <c r="B19" s="25"/>
      <c r="C19" s="25"/>
      <c r="D19" s="25"/>
      <c r="E19" s="25"/>
      <c r="F19" s="25"/>
      <c r="G19" s="25"/>
      <c r="H19" s="25"/>
      <c r="I19" s="25"/>
      <c r="J19" s="25"/>
    </row>
    <row r="20" spans="1:10" x14ac:dyDescent="0.2">
      <c r="A20" s="22" t="s">
        <v>122</v>
      </c>
      <c r="B20" s="17">
        <v>213</v>
      </c>
      <c r="C20" s="17">
        <v>273</v>
      </c>
      <c r="D20" s="17">
        <v>363</v>
      </c>
      <c r="E20" s="17">
        <v>353</v>
      </c>
      <c r="F20" s="17">
        <v>364</v>
      </c>
      <c r="G20" s="17">
        <v>364</v>
      </c>
      <c r="H20" s="17">
        <v>364</v>
      </c>
      <c r="I20" s="17">
        <v>364</v>
      </c>
      <c r="J20" s="17">
        <v>364.5</v>
      </c>
    </row>
    <row r="21" spans="1:10" x14ac:dyDescent="0.2">
      <c r="A21" s="22" t="s">
        <v>123</v>
      </c>
      <c r="B21" s="17">
        <v>56.5</v>
      </c>
      <c r="C21" s="17" t="s">
        <v>74</v>
      </c>
      <c r="D21" s="17">
        <v>85</v>
      </c>
      <c r="E21" s="17">
        <v>107</v>
      </c>
      <c r="F21" s="17">
        <v>124</v>
      </c>
      <c r="G21" s="17">
        <v>152</v>
      </c>
      <c r="H21" s="17">
        <v>144.5</v>
      </c>
      <c r="I21" s="17">
        <v>74.5</v>
      </c>
      <c r="J21" s="17">
        <v>89</v>
      </c>
    </row>
    <row r="22" spans="1:10" x14ac:dyDescent="0.2">
      <c r="A22" s="23" t="s">
        <v>124</v>
      </c>
      <c r="B22" s="19">
        <v>76</v>
      </c>
      <c r="C22" s="19">
        <v>56</v>
      </c>
      <c r="D22" s="19">
        <v>121</v>
      </c>
      <c r="E22" s="19">
        <v>116</v>
      </c>
      <c r="F22" s="19">
        <v>130</v>
      </c>
      <c r="G22" s="19">
        <v>144</v>
      </c>
      <c r="H22" s="19">
        <v>155</v>
      </c>
      <c r="I22" s="19">
        <v>180.5</v>
      </c>
      <c r="J22" s="19">
        <v>153</v>
      </c>
    </row>
    <row r="23" spans="1:10" x14ac:dyDescent="0.2">
      <c r="A23" s="9" t="s">
        <v>18</v>
      </c>
    </row>
    <row r="24" spans="1:10" x14ac:dyDescent="0.2">
      <c r="A24" s="22" t="s">
        <v>122</v>
      </c>
      <c r="B24" s="17">
        <v>357</v>
      </c>
      <c r="C24" s="17">
        <v>315</v>
      </c>
      <c r="D24" s="17">
        <v>325.5</v>
      </c>
      <c r="E24" s="17">
        <v>290.5</v>
      </c>
      <c r="F24" s="17">
        <v>347</v>
      </c>
      <c r="G24" s="17">
        <v>359</v>
      </c>
      <c r="H24" s="17">
        <v>364</v>
      </c>
      <c r="I24" s="17">
        <v>364</v>
      </c>
      <c r="J24" s="17">
        <v>365</v>
      </c>
    </row>
    <row r="25" spans="1:10" x14ac:dyDescent="0.2">
      <c r="A25" s="22" t="s">
        <v>123</v>
      </c>
      <c r="B25" s="17">
        <v>41</v>
      </c>
      <c r="C25" s="17">
        <v>63</v>
      </c>
      <c r="D25" s="17">
        <v>52.5</v>
      </c>
      <c r="E25" s="17">
        <v>83</v>
      </c>
      <c r="F25" s="17">
        <v>97</v>
      </c>
      <c r="G25" s="17">
        <v>98</v>
      </c>
      <c r="H25" s="17">
        <v>104</v>
      </c>
      <c r="I25" s="17">
        <v>129</v>
      </c>
      <c r="J25" s="17">
        <v>97</v>
      </c>
    </row>
    <row r="26" spans="1:10" x14ac:dyDescent="0.2">
      <c r="A26" s="22" t="s">
        <v>124</v>
      </c>
      <c r="B26" s="17">
        <v>46</v>
      </c>
      <c r="C26" s="17">
        <v>84</v>
      </c>
      <c r="D26" s="17">
        <v>77</v>
      </c>
      <c r="E26" s="17">
        <v>72</v>
      </c>
      <c r="F26" s="17">
        <v>78</v>
      </c>
      <c r="G26" s="17">
        <v>119</v>
      </c>
      <c r="H26" s="17">
        <v>119</v>
      </c>
      <c r="I26" s="17">
        <v>142</v>
      </c>
      <c r="J26" s="17">
        <v>152</v>
      </c>
    </row>
    <row r="27" spans="1:10" x14ac:dyDescent="0.2">
      <c r="A27" s="21" t="s">
        <v>15</v>
      </c>
      <c r="B27" s="25"/>
      <c r="C27" s="25"/>
      <c r="D27" s="25"/>
      <c r="E27" s="25"/>
      <c r="F27" s="25"/>
      <c r="G27" s="25"/>
      <c r="H27" s="25"/>
      <c r="I27" s="25"/>
      <c r="J27" s="25"/>
    </row>
    <row r="28" spans="1:10" x14ac:dyDescent="0.2">
      <c r="A28" s="22" t="s">
        <v>122</v>
      </c>
      <c r="B28" s="17">
        <v>278.5</v>
      </c>
      <c r="C28" s="17">
        <v>273.5</v>
      </c>
      <c r="D28" s="17">
        <v>273</v>
      </c>
      <c r="E28" s="17">
        <v>272.5</v>
      </c>
      <c r="F28" s="17">
        <v>273</v>
      </c>
      <c r="G28" s="17">
        <v>308.5</v>
      </c>
      <c r="H28" s="17">
        <v>362</v>
      </c>
      <c r="I28" s="17">
        <v>359</v>
      </c>
      <c r="J28" s="17">
        <v>364</v>
      </c>
    </row>
    <row r="29" spans="1:10" x14ac:dyDescent="0.2">
      <c r="A29" s="22" t="s">
        <v>123</v>
      </c>
      <c r="B29" s="17">
        <v>17.5</v>
      </c>
      <c r="C29" s="17">
        <v>26</v>
      </c>
      <c r="D29" s="17">
        <v>15</v>
      </c>
      <c r="E29" s="17">
        <v>19.5</v>
      </c>
      <c r="F29" s="17">
        <v>41.5</v>
      </c>
      <c r="G29" s="17">
        <v>35</v>
      </c>
      <c r="H29" s="17">
        <v>19.5</v>
      </c>
      <c r="I29" s="17">
        <v>22</v>
      </c>
      <c r="J29" s="17">
        <v>11.5</v>
      </c>
    </row>
    <row r="30" spans="1:10" x14ac:dyDescent="0.2">
      <c r="A30" s="22" t="s">
        <v>124</v>
      </c>
      <c r="B30" s="17">
        <v>35</v>
      </c>
      <c r="C30" s="17">
        <v>38</v>
      </c>
      <c r="D30" s="17">
        <v>55</v>
      </c>
      <c r="E30" s="17">
        <v>28</v>
      </c>
      <c r="F30" s="17">
        <v>29.5</v>
      </c>
      <c r="G30" s="17">
        <v>28</v>
      </c>
      <c r="H30" s="17">
        <v>80.5</v>
      </c>
      <c r="I30" s="17">
        <v>77.5</v>
      </c>
      <c r="J30" s="17">
        <v>77</v>
      </c>
    </row>
    <row r="31" spans="1:10" x14ac:dyDescent="0.2">
      <c r="A31" s="21" t="s">
        <v>16</v>
      </c>
      <c r="B31" s="25"/>
      <c r="C31" s="25"/>
      <c r="D31" s="25"/>
      <c r="E31" s="25"/>
      <c r="F31" s="25"/>
      <c r="G31" s="25"/>
      <c r="H31" s="25"/>
      <c r="I31" s="25"/>
      <c r="J31" s="25"/>
    </row>
    <row r="32" spans="1:10" x14ac:dyDescent="0.2">
      <c r="A32" s="22" t="s">
        <v>122</v>
      </c>
      <c r="B32" s="17">
        <v>287</v>
      </c>
      <c r="C32" s="17">
        <v>243</v>
      </c>
      <c r="D32" s="17">
        <v>255</v>
      </c>
      <c r="E32" s="17">
        <v>182</v>
      </c>
      <c r="F32" s="17">
        <v>267</v>
      </c>
      <c r="G32" s="17">
        <v>211.5</v>
      </c>
      <c r="H32" s="17">
        <v>364</v>
      </c>
      <c r="I32" s="17">
        <v>365</v>
      </c>
      <c r="J32" s="17">
        <v>273</v>
      </c>
    </row>
    <row r="33" spans="1:10" x14ac:dyDescent="0.2">
      <c r="A33" s="22" t="s">
        <v>123</v>
      </c>
      <c r="B33" s="17">
        <v>9.5</v>
      </c>
      <c r="C33" s="17">
        <v>26.5</v>
      </c>
      <c r="D33" s="17" t="s">
        <v>74</v>
      </c>
      <c r="E33" s="17" t="s">
        <v>74</v>
      </c>
      <c r="F33" s="17" t="s">
        <v>74</v>
      </c>
      <c r="G33" s="17" t="s">
        <v>74</v>
      </c>
      <c r="H33" s="17" t="s">
        <v>74</v>
      </c>
      <c r="I33" s="17" t="s">
        <v>74</v>
      </c>
      <c r="J33" s="17" t="s">
        <v>74</v>
      </c>
    </row>
    <row r="34" spans="1:10" x14ac:dyDescent="0.2">
      <c r="A34" s="22" t="s">
        <v>124</v>
      </c>
      <c r="B34" s="17">
        <v>37.5</v>
      </c>
      <c r="C34" s="17">
        <v>131</v>
      </c>
      <c r="D34" s="17">
        <v>31</v>
      </c>
      <c r="E34" s="17">
        <v>47</v>
      </c>
      <c r="F34" s="17">
        <v>0</v>
      </c>
      <c r="G34" s="17">
        <v>70</v>
      </c>
      <c r="H34" s="17">
        <v>152.5</v>
      </c>
      <c r="I34" s="17">
        <v>9.5</v>
      </c>
      <c r="J34" s="17" t="s">
        <v>74</v>
      </c>
    </row>
    <row r="35" spans="1:10" x14ac:dyDescent="0.2">
      <c r="A35" s="21" t="s">
        <v>17</v>
      </c>
      <c r="B35" s="25"/>
      <c r="C35" s="25"/>
      <c r="D35" s="25"/>
      <c r="E35" s="25"/>
      <c r="F35" s="25"/>
      <c r="G35" s="25"/>
      <c r="H35" s="25"/>
      <c r="I35" s="25"/>
      <c r="J35" s="25"/>
    </row>
    <row r="36" spans="1:10" x14ac:dyDescent="0.2">
      <c r="A36" s="22" t="s">
        <v>122</v>
      </c>
      <c r="B36" s="17">
        <v>364</v>
      </c>
      <c r="C36" s="17">
        <v>364</v>
      </c>
      <c r="D36" s="17">
        <v>364</v>
      </c>
      <c r="E36" s="17">
        <v>365</v>
      </c>
      <c r="F36" s="17">
        <v>365</v>
      </c>
      <c r="G36" s="17">
        <v>364</v>
      </c>
      <c r="H36" s="17">
        <v>364</v>
      </c>
      <c r="I36" s="17">
        <v>455</v>
      </c>
      <c r="J36" s="17">
        <v>451</v>
      </c>
    </row>
    <row r="37" spans="1:10" x14ac:dyDescent="0.2">
      <c r="A37" s="22" t="s">
        <v>123</v>
      </c>
      <c r="B37" s="17">
        <v>194</v>
      </c>
      <c r="C37" s="17">
        <v>119</v>
      </c>
      <c r="D37" s="17">
        <v>84</v>
      </c>
      <c r="E37" s="17">
        <v>91</v>
      </c>
      <c r="F37" s="17">
        <v>113.5</v>
      </c>
      <c r="G37" s="17">
        <v>106.5</v>
      </c>
      <c r="H37" s="17">
        <v>121</v>
      </c>
      <c r="I37" s="17">
        <v>159.5</v>
      </c>
      <c r="J37" s="17">
        <v>103</v>
      </c>
    </row>
    <row r="38" spans="1:10" x14ac:dyDescent="0.2">
      <c r="A38" s="23" t="s">
        <v>124</v>
      </c>
      <c r="B38" s="19">
        <v>79</v>
      </c>
      <c r="C38" s="19">
        <v>114</v>
      </c>
      <c r="D38" s="19">
        <v>117</v>
      </c>
      <c r="E38" s="19">
        <v>127</v>
      </c>
      <c r="F38" s="19">
        <v>88</v>
      </c>
      <c r="G38" s="19">
        <v>172.5</v>
      </c>
      <c r="H38" s="19">
        <v>141</v>
      </c>
      <c r="I38" s="19">
        <v>179</v>
      </c>
      <c r="J38" s="19">
        <v>213</v>
      </c>
    </row>
    <row r="39" spans="1:10" x14ac:dyDescent="0.2">
      <c r="A39" s="9" t="s">
        <v>19</v>
      </c>
    </row>
    <row r="40" spans="1:10" x14ac:dyDescent="0.2">
      <c r="A40" s="22" t="s">
        <v>122</v>
      </c>
      <c r="B40" s="17">
        <v>218</v>
      </c>
      <c r="C40" s="17">
        <v>181</v>
      </c>
      <c r="D40" s="17">
        <v>203.5</v>
      </c>
      <c r="E40" s="17">
        <v>225</v>
      </c>
      <c r="F40" s="17">
        <v>272</v>
      </c>
      <c r="G40" s="17">
        <v>274</v>
      </c>
      <c r="H40" s="17">
        <v>330</v>
      </c>
      <c r="I40" s="17">
        <v>307</v>
      </c>
      <c r="J40" s="17">
        <v>295</v>
      </c>
    </row>
    <row r="41" spans="1:10" x14ac:dyDescent="0.2">
      <c r="A41" s="22" t="s">
        <v>123</v>
      </c>
      <c r="B41" s="17">
        <v>74</v>
      </c>
      <c r="C41" s="17">
        <v>58</v>
      </c>
      <c r="D41" s="17">
        <v>64</v>
      </c>
      <c r="E41" s="17">
        <v>51</v>
      </c>
      <c r="F41" s="17">
        <v>107</v>
      </c>
      <c r="G41" s="17">
        <v>111</v>
      </c>
      <c r="H41" s="17">
        <v>90</v>
      </c>
      <c r="I41" s="17">
        <v>125</v>
      </c>
      <c r="J41" s="17">
        <v>108</v>
      </c>
    </row>
    <row r="42" spans="1:10" x14ac:dyDescent="0.2">
      <c r="A42" s="22" t="s">
        <v>124</v>
      </c>
      <c r="B42" s="17">
        <v>37</v>
      </c>
      <c r="C42" s="17">
        <v>56</v>
      </c>
      <c r="D42" s="17">
        <v>72</v>
      </c>
      <c r="E42" s="17">
        <v>105</v>
      </c>
      <c r="F42" s="17">
        <v>96</v>
      </c>
      <c r="G42" s="17">
        <v>116.5</v>
      </c>
      <c r="H42" s="17">
        <v>145</v>
      </c>
      <c r="I42" s="17">
        <v>144</v>
      </c>
      <c r="J42" s="17">
        <v>126</v>
      </c>
    </row>
    <row r="43" spans="1:10" x14ac:dyDescent="0.2">
      <c r="A43" s="21" t="s">
        <v>15</v>
      </c>
      <c r="B43" s="25"/>
      <c r="C43" s="25"/>
      <c r="D43" s="25"/>
      <c r="E43" s="25"/>
      <c r="F43" s="25"/>
      <c r="G43" s="25"/>
      <c r="H43" s="25"/>
      <c r="I43" s="25"/>
      <c r="J43" s="25"/>
    </row>
    <row r="44" spans="1:10" x14ac:dyDescent="0.2">
      <c r="A44" s="22" t="s">
        <v>122</v>
      </c>
      <c r="B44" s="17">
        <v>185</v>
      </c>
      <c r="C44" s="17">
        <v>174</v>
      </c>
      <c r="D44" s="17">
        <v>182</v>
      </c>
      <c r="E44" s="17">
        <v>191</v>
      </c>
      <c r="F44" s="17">
        <v>239.5</v>
      </c>
      <c r="G44" s="17">
        <v>272</v>
      </c>
      <c r="H44" s="17">
        <v>274</v>
      </c>
      <c r="I44" s="17">
        <v>273</v>
      </c>
      <c r="J44" s="17">
        <v>273</v>
      </c>
    </row>
    <row r="45" spans="1:10" x14ac:dyDescent="0.2">
      <c r="A45" s="22" t="s">
        <v>123</v>
      </c>
      <c r="B45" s="17">
        <v>16</v>
      </c>
      <c r="C45" s="17">
        <v>20</v>
      </c>
      <c r="D45" s="17">
        <v>34</v>
      </c>
      <c r="E45" s="17">
        <v>12</v>
      </c>
      <c r="F45" s="17">
        <v>13.5</v>
      </c>
      <c r="G45" s="17">
        <v>79.5</v>
      </c>
      <c r="H45" s="17">
        <v>52</v>
      </c>
      <c r="I45" s="17" t="s">
        <v>74</v>
      </c>
      <c r="J45" s="17">
        <v>74.5</v>
      </c>
    </row>
    <row r="46" spans="1:10" x14ac:dyDescent="0.2">
      <c r="A46" s="22" t="s">
        <v>124</v>
      </c>
      <c r="B46" s="17">
        <v>32</v>
      </c>
      <c r="C46" s="17">
        <v>33.5</v>
      </c>
      <c r="D46" s="17">
        <v>54</v>
      </c>
      <c r="E46" s="17">
        <v>53.5</v>
      </c>
      <c r="F46" s="17">
        <v>57</v>
      </c>
      <c r="G46" s="17">
        <v>76.5</v>
      </c>
      <c r="H46" s="17">
        <v>95</v>
      </c>
      <c r="I46" s="17">
        <v>113</v>
      </c>
      <c r="J46" s="17">
        <v>114</v>
      </c>
    </row>
    <row r="47" spans="1:10" x14ac:dyDescent="0.2">
      <c r="A47" s="21" t="s">
        <v>16</v>
      </c>
      <c r="B47" s="25"/>
      <c r="C47" s="25"/>
      <c r="D47" s="25"/>
      <c r="E47" s="25"/>
      <c r="F47" s="25"/>
      <c r="G47" s="25"/>
      <c r="H47" s="25"/>
      <c r="I47" s="25"/>
      <c r="J47" s="25"/>
    </row>
    <row r="48" spans="1:10" x14ac:dyDescent="0.2">
      <c r="A48" s="22" t="s">
        <v>122</v>
      </c>
      <c r="B48" s="17">
        <v>119.5</v>
      </c>
      <c r="C48" s="17">
        <v>181</v>
      </c>
      <c r="D48" s="17">
        <v>141.5</v>
      </c>
      <c r="E48" s="17">
        <v>101.5</v>
      </c>
      <c r="F48" s="17">
        <v>192.5</v>
      </c>
      <c r="G48" s="17">
        <v>247.5</v>
      </c>
      <c r="H48" s="17">
        <v>363</v>
      </c>
      <c r="I48" s="17">
        <v>272</v>
      </c>
      <c r="J48" s="17">
        <v>288</v>
      </c>
    </row>
    <row r="49" spans="1:10" x14ac:dyDescent="0.2">
      <c r="A49" s="22" t="s">
        <v>123</v>
      </c>
      <c r="B49" s="17">
        <v>23.5</v>
      </c>
      <c r="C49" s="17" t="s">
        <v>74</v>
      </c>
      <c r="D49" s="17" t="s">
        <v>74</v>
      </c>
      <c r="E49" s="17">
        <v>14</v>
      </c>
      <c r="F49" s="17" t="s">
        <v>74</v>
      </c>
      <c r="G49" s="17" t="s">
        <v>74</v>
      </c>
      <c r="H49" s="17" t="s">
        <v>74</v>
      </c>
      <c r="I49" s="17" t="s">
        <v>74</v>
      </c>
      <c r="J49" s="17" t="s">
        <v>74</v>
      </c>
    </row>
    <row r="50" spans="1:10" x14ac:dyDescent="0.2">
      <c r="A50" s="22" t="s">
        <v>124</v>
      </c>
      <c r="B50" s="17">
        <v>9</v>
      </c>
      <c r="C50" s="17" t="s">
        <v>74</v>
      </c>
      <c r="D50" s="17" t="s">
        <v>74</v>
      </c>
      <c r="E50" s="17">
        <v>56</v>
      </c>
      <c r="F50" s="17" t="s">
        <v>74</v>
      </c>
      <c r="G50" s="17" t="s">
        <v>74</v>
      </c>
      <c r="H50" s="17" t="s">
        <v>74</v>
      </c>
      <c r="I50" s="17" t="s">
        <v>74</v>
      </c>
      <c r="J50" s="17" t="s">
        <v>74</v>
      </c>
    </row>
    <row r="51" spans="1:10" x14ac:dyDescent="0.2">
      <c r="A51" s="21" t="s">
        <v>17</v>
      </c>
      <c r="B51" s="25"/>
      <c r="C51" s="25"/>
      <c r="D51" s="25"/>
      <c r="E51" s="25"/>
      <c r="F51" s="25"/>
      <c r="G51" s="25"/>
      <c r="H51" s="25"/>
      <c r="I51" s="25"/>
      <c r="J51" s="25"/>
    </row>
    <row r="52" spans="1:10" x14ac:dyDescent="0.2">
      <c r="A52" s="22" t="s">
        <v>122</v>
      </c>
      <c r="B52" s="17">
        <v>285</v>
      </c>
      <c r="C52" s="17">
        <v>302</v>
      </c>
      <c r="D52" s="17">
        <v>321</v>
      </c>
      <c r="E52" s="17">
        <v>314</v>
      </c>
      <c r="F52" s="17">
        <v>355.5</v>
      </c>
      <c r="G52" s="17">
        <v>357</v>
      </c>
      <c r="H52" s="17">
        <v>354</v>
      </c>
      <c r="I52" s="17">
        <v>361</v>
      </c>
      <c r="J52" s="17">
        <v>361</v>
      </c>
    </row>
    <row r="53" spans="1:10" x14ac:dyDescent="0.2">
      <c r="A53" s="22" t="s">
        <v>123</v>
      </c>
      <c r="B53" s="17">
        <v>94</v>
      </c>
      <c r="C53" s="17">
        <v>81</v>
      </c>
      <c r="D53" s="17">
        <v>85</v>
      </c>
      <c r="E53" s="17">
        <v>89</v>
      </c>
      <c r="F53" s="17">
        <v>131.5</v>
      </c>
      <c r="G53" s="17">
        <v>118</v>
      </c>
      <c r="H53" s="17">
        <v>96</v>
      </c>
      <c r="I53" s="17">
        <v>135</v>
      </c>
      <c r="J53" s="17">
        <v>109</v>
      </c>
    </row>
    <row r="54" spans="1:10" x14ac:dyDescent="0.2">
      <c r="A54" s="23" t="s">
        <v>124</v>
      </c>
      <c r="B54" s="19">
        <v>59</v>
      </c>
      <c r="C54" s="19">
        <v>72.5</v>
      </c>
      <c r="D54" s="19">
        <v>99</v>
      </c>
      <c r="E54" s="19">
        <v>140</v>
      </c>
      <c r="F54" s="19">
        <v>126</v>
      </c>
      <c r="G54" s="19">
        <v>155.5</v>
      </c>
      <c r="H54" s="19">
        <v>186.5</v>
      </c>
      <c r="I54" s="19">
        <v>164.5</v>
      </c>
      <c r="J54" s="19">
        <v>153</v>
      </c>
    </row>
    <row r="55" spans="1:10" x14ac:dyDescent="0.2">
      <c r="A55" s="9" t="s">
        <v>20</v>
      </c>
    </row>
    <row r="56" spans="1:10" x14ac:dyDescent="0.2">
      <c r="A56" s="22" t="s">
        <v>122</v>
      </c>
      <c r="B56" s="17">
        <v>323</v>
      </c>
      <c r="C56" s="17">
        <v>272</v>
      </c>
      <c r="D56" s="17">
        <v>294</v>
      </c>
      <c r="E56" s="17">
        <v>303</v>
      </c>
      <c r="F56" s="17">
        <v>329</v>
      </c>
      <c r="G56" s="17">
        <v>361</v>
      </c>
      <c r="H56" s="17">
        <v>364</v>
      </c>
      <c r="I56" s="17">
        <v>364</v>
      </c>
      <c r="J56" s="17">
        <v>381</v>
      </c>
    </row>
    <row r="57" spans="1:10" x14ac:dyDescent="0.2">
      <c r="A57" s="22" t="s">
        <v>123</v>
      </c>
      <c r="B57" s="17">
        <v>70</v>
      </c>
      <c r="C57" s="17">
        <v>67.5</v>
      </c>
      <c r="D57" s="17">
        <v>84</v>
      </c>
      <c r="E57" s="17">
        <v>85</v>
      </c>
      <c r="F57" s="17">
        <v>129</v>
      </c>
      <c r="G57" s="17">
        <v>160</v>
      </c>
      <c r="H57" s="17">
        <v>132</v>
      </c>
      <c r="I57" s="17">
        <v>182.5</v>
      </c>
      <c r="J57" s="17">
        <v>164</v>
      </c>
    </row>
    <row r="58" spans="1:10" x14ac:dyDescent="0.2">
      <c r="A58" s="22" t="s">
        <v>124</v>
      </c>
      <c r="B58" s="17">
        <v>85</v>
      </c>
      <c r="C58" s="17">
        <v>85</v>
      </c>
      <c r="D58" s="17">
        <v>90.5</v>
      </c>
      <c r="E58" s="17">
        <v>121</v>
      </c>
      <c r="F58" s="17">
        <v>118</v>
      </c>
      <c r="G58" s="17">
        <v>137</v>
      </c>
      <c r="H58" s="17">
        <v>172</v>
      </c>
      <c r="I58" s="17">
        <v>178</v>
      </c>
      <c r="J58" s="17">
        <v>214</v>
      </c>
    </row>
    <row r="59" spans="1:10" x14ac:dyDescent="0.2">
      <c r="A59" s="21" t="s">
        <v>15</v>
      </c>
      <c r="B59" s="25"/>
      <c r="C59" s="25"/>
      <c r="D59" s="25"/>
      <c r="E59" s="25"/>
      <c r="F59" s="25"/>
      <c r="G59" s="25"/>
      <c r="H59" s="25"/>
      <c r="I59" s="25"/>
      <c r="J59" s="25"/>
    </row>
    <row r="60" spans="1:10" x14ac:dyDescent="0.2">
      <c r="A60" s="22" t="s">
        <v>122</v>
      </c>
      <c r="B60" s="17">
        <v>272</v>
      </c>
      <c r="C60" s="17">
        <v>242</v>
      </c>
      <c r="D60" s="17">
        <v>270</v>
      </c>
      <c r="E60" s="17">
        <v>272</v>
      </c>
      <c r="F60" s="17">
        <v>273</v>
      </c>
      <c r="G60" s="17">
        <v>288</v>
      </c>
      <c r="H60" s="17">
        <v>361</v>
      </c>
      <c r="I60" s="17">
        <v>363</v>
      </c>
      <c r="J60" s="17">
        <v>365</v>
      </c>
    </row>
    <row r="61" spans="1:10" x14ac:dyDescent="0.2">
      <c r="A61" s="22" t="s">
        <v>123</v>
      </c>
      <c r="B61" s="17">
        <v>36</v>
      </c>
      <c r="C61" s="17">
        <v>24.5</v>
      </c>
      <c r="D61" s="17">
        <v>20</v>
      </c>
      <c r="E61" s="17">
        <v>30</v>
      </c>
      <c r="F61" s="17">
        <v>52</v>
      </c>
      <c r="G61" s="17">
        <v>51.5</v>
      </c>
      <c r="H61" s="17">
        <v>62</v>
      </c>
      <c r="I61" s="17">
        <v>48</v>
      </c>
      <c r="J61" s="17">
        <v>39</v>
      </c>
    </row>
    <row r="62" spans="1:10" x14ac:dyDescent="0.2">
      <c r="A62" s="22" t="s">
        <v>124</v>
      </c>
      <c r="B62" s="17">
        <v>56</v>
      </c>
      <c r="C62" s="17">
        <v>50</v>
      </c>
      <c r="D62" s="17">
        <v>56</v>
      </c>
      <c r="E62" s="17">
        <v>76</v>
      </c>
      <c r="F62" s="17">
        <v>57</v>
      </c>
      <c r="G62" s="17">
        <v>86.5</v>
      </c>
      <c r="H62" s="17">
        <v>132</v>
      </c>
      <c r="I62" s="17">
        <v>135</v>
      </c>
      <c r="J62" s="17">
        <v>144.5</v>
      </c>
    </row>
    <row r="63" spans="1:10" x14ac:dyDescent="0.2">
      <c r="A63" s="21" t="s">
        <v>16</v>
      </c>
      <c r="B63" s="25"/>
      <c r="C63" s="25"/>
      <c r="D63" s="25"/>
      <c r="E63" s="25"/>
      <c r="F63" s="25"/>
      <c r="G63" s="25"/>
      <c r="H63" s="25"/>
      <c r="I63" s="25"/>
      <c r="J63" s="25"/>
    </row>
    <row r="64" spans="1:10" x14ac:dyDescent="0.2">
      <c r="A64" s="22" t="s">
        <v>122</v>
      </c>
      <c r="B64" s="17">
        <v>177</v>
      </c>
      <c r="C64" s="17">
        <v>149</v>
      </c>
      <c r="D64" s="17">
        <v>179</v>
      </c>
      <c r="E64" s="17">
        <v>180</v>
      </c>
      <c r="F64" s="17">
        <v>206</v>
      </c>
      <c r="G64" s="17">
        <v>293</v>
      </c>
      <c r="H64" s="17">
        <v>363</v>
      </c>
      <c r="I64" s="17">
        <v>364</v>
      </c>
      <c r="J64" s="17">
        <v>364</v>
      </c>
    </row>
    <row r="65" spans="1:10" x14ac:dyDescent="0.2">
      <c r="A65" s="22" t="s">
        <v>123</v>
      </c>
      <c r="B65" s="17">
        <v>67.5</v>
      </c>
      <c r="C65" s="17">
        <v>26</v>
      </c>
      <c r="D65" s="17">
        <v>30</v>
      </c>
      <c r="E65" s="17">
        <v>16</v>
      </c>
      <c r="F65" s="17" t="s">
        <v>74</v>
      </c>
      <c r="G65" s="17">
        <v>46.5</v>
      </c>
      <c r="H65" s="17" t="s">
        <v>74</v>
      </c>
      <c r="I65" s="17" t="s">
        <v>74</v>
      </c>
      <c r="J65" s="17" t="s">
        <v>74</v>
      </c>
    </row>
    <row r="66" spans="1:10" x14ac:dyDescent="0.2">
      <c r="A66" s="22" t="s">
        <v>124</v>
      </c>
      <c r="B66" s="17">
        <v>13</v>
      </c>
      <c r="C66" s="17">
        <v>29</v>
      </c>
      <c r="D66" s="17">
        <v>49</v>
      </c>
      <c r="E66" s="17">
        <v>60.5</v>
      </c>
      <c r="F66" s="17">
        <v>92</v>
      </c>
      <c r="G66" s="17">
        <v>77</v>
      </c>
      <c r="H66" s="17">
        <v>57.5</v>
      </c>
      <c r="I66" s="17">
        <v>158</v>
      </c>
      <c r="J66" s="17">
        <v>171.5</v>
      </c>
    </row>
    <row r="67" spans="1:10" x14ac:dyDescent="0.2">
      <c r="A67" s="21" t="s">
        <v>17</v>
      </c>
      <c r="B67" s="25"/>
      <c r="C67" s="25"/>
      <c r="D67" s="25"/>
      <c r="E67" s="25"/>
      <c r="F67" s="25"/>
      <c r="G67" s="25"/>
      <c r="H67" s="25"/>
      <c r="I67" s="25"/>
      <c r="J67" s="25"/>
    </row>
    <row r="68" spans="1:10" x14ac:dyDescent="0.2">
      <c r="A68" s="22" t="s">
        <v>122</v>
      </c>
      <c r="B68" s="17">
        <v>365</v>
      </c>
      <c r="C68" s="17">
        <v>364</v>
      </c>
      <c r="D68" s="17">
        <v>364</v>
      </c>
      <c r="E68" s="17">
        <v>364</v>
      </c>
      <c r="F68" s="17">
        <v>365</v>
      </c>
      <c r="G68" s="17">
        <v>364</v>
      </c>
      <c r="H68" s="17">
        <v>364</v>
      </c>
      <c r="I68" s="17">
        <v>426</v>
      </c>
      <c r="J68" s="17">
        <v>545</v>
      </c>
    </row>
    <row r="69" spans="1:10" x14ac:dyDescent="0.2">
      <c r="A69" s="22" t="s">
        <v>123</v>
      </c>
      <c r="B69" s="17">
        <v>99.5</v>
      </c>
      <c r="C69" s="17">
        <v>100</v>
      </c>
      <c r="D69" s="17">
        <v>122</v>
      </c>
      <c r="E69" s="17">
        <v>113</v>
      </c>
      <c r="F69" s="17">
        <v>153</v>
      </c>
      <c r="G69" s="17">
        <v>178</v>
      </c>
      <c r="H69" s="17">
        <v>138</v>
      </c>
      <c r="I69" s="17">
        <v>190</v>
      </c>
      <c r="J69" s="17">
        <v>175</v>
      </c>
    </row>
    <row r="70" spans="1:10" x14ac:dyDescent="0.2">
      <c r="A70" s="23" t="s">
        <v>124</v>
      </c>
      <c r="B70" s="19">
        <v>119</v>
      </c>
      <c r="C70" s="19">
        <v>117</v>
      </c>
      <c r="D70" s="19">
        <v>124</v>
      </c>
      <c r="E70" s="19">
        <v>176</v>
      </c>
      <c r="F70" s="19">
        <v>161</v>
      </c>
      <c r="G70" s="19">
        <v>179</v>
      </c>
      <c r="H70" s="19">
        <v>180</v>
      </c>
      <c r="I70" s="19">
        <v>213</v>
      </c>
      <c r="J70" s="19">
        <v>268</v>
      </c>
    </row>
    <row r="71" spans="1:10" x14ac:dyDescent="0.2">
      <c r="A71" s="9" t="s">
        <v>21</v>
      </c>
    </row>
    <row r="72" spans="1:10" x14ac:dyDescent="0.2">
      <c r="A72" s="22" t="s">
        <v>122</v>
      </c>
      <c r="B72" s="17">
        <v>301</v>
      </c>
      <c r="C72" s="17">
        <v>272</v>
      </c>
      <c r="D72" s="17">
        <v>274</v>
      </c>
      <c r="E72" s="17">
        <v>275</v>
      </c>
      <c r="F72" s="17">
        <v>307</v>
      </c>
      <c r="G72" s="17">
        <v>358</v>
      </c>
      <c r="H72" s="17">
        <v>363</v>
      </c>
      <c r="I72" s="17">
        <v>364</v>
      </c>
      <c r="J72" s="17">
        <v>365</v>
      </c>
    </row>
    <row r="73" spans="1:10" x14ac:dyDescent="0.2">
      <c r="A73" s="22" t="s">
        <v>123</v>
      </c>
      <c r="B73" s="17">
        <v>64</v>
      </c>
      <c r="C73" s="17">
        <v>64</v>
      </c>
      <c r="D73" s="17">
        <v>78</v>
      </c>
      <c r="E73" s="17">
        <v>80</v>
      </c>
      <c r="F73" s="17">
        <v>121</v>
      </c>
      <c r="G73" s="17">
        <v>140</v>
      </c>
      <c r="H73" s="17">
        <v>117</v>
      </c>
      <c r="I73" s="17">
        <v>167</v>
      </c>
      <c r="J73" s="17">
        <v>128</v>
      </c>
    </row>
    <row r="74" spans="1:10" x14ac:dyDescent="0.2">
      <c r="A74" s="22" t="s">
        <v>124</v>
      </c>
      <c r="B74" s="17">
        <v>70</v>
      </c>
      <c r="C74" s="17">
        <v>82</v>
      </c>
      <c r="D74" s="17">
        <v>87</v>
      </c>
      <c r="E74" s="17">
        <v>114</v>
      </c>
      <c r="F74" s="17">
        <v>112</v>
      </c>
      <c r="G74" s="17">
        <v>131.5</v>
      </c>
      <c r="H74" s="17">
        <v>153</v>
      </c>
      <c r="I74" s="17">
        <v>168</v>
      </c>
      <c r="J74" s="17">
        <v>182</v>
      </c>
    </row>
    <row r="75" spans="1:10" x14ac:dyDescent="0.2">
      <c r="A75" s="21" t="s">
        <v>15</v>
      </c>
      <c r="B75" s="25"/>
      <c r="C75" s="25"/>
      <c r="D75" s="25"/>
      <c r="E75" s="25"/>
      <c r="F75" s="25"/>
      <c r="G75" s="25"/>
      <c r="H75" s="25"/>
      <c r="I75" s="25"/>
      <c r="J75" s="25"/>
    </row>
    <row r="76" spans="1:10" x14ac:dyDescent="0.2">
      <c r="A76" s="22" t="s">
        <v>122</v>
      </c>
      <c r="B76" s="17">
        <v>272</v>
      </c>
      <c r="C76" s="17">
        <v>231</v>
      </c>
      <c r="D76" s="17">
        <v>254</v>
      </c>
      <c r="E76" s="17">
        <v>271</v>
      </c>
      <c r="F76" s="17">
        <v>273</v>
      </c>
      <c r="G76" s="17">
        <v>293.5</v>
      </c>
      <c r="H76" s="17">
        <v>360</v>
      </c>
      <c r="I76" s="17">
        <v>359</v>
      </c>
      <c r="J76" s="17">
        <v>364</v>
      </c>
    </row>
    <row r="77" spans="1:10" x14ac:dyDescent="0.2">
      <c r="A77" s="22" t="s">
        <v>123</v>
      </c>
      <c r="B77" s="17">
        <v>33</v>
      </c>
      <c r="C77" s="17">
        <v>23</v>
      </c>
      <c r="D77" s="17">
        <v>20</v>
      </c>
      <c r="E77" s="17">
        <v>21</v>
      </c>
      <c r="F77" s="17">
        <v>45</v>
      </c>
      <c r="G77" s="17">
        <v>47</v>
      </c>
      <c r="H77" s="17">
        <v>50</v>
      </c>
      <c r="I77" s="17">
        <v>35</v>
      </c>
      <c r="J77" s="17">
        <v>40</v>
      </c>
    </row>
    <row r="78" spans="1:10" x14ac:dyDescent="0.2">
      <c r="A78" s="22" t="s">
        <v>124</v>
      </c>
      <c r="B78" s="17">
        <v>48</v>
      </c>
      <c r="C78" s="17">
        <v>49</v>
      </c>
      <c r="D78" s="17">
        <v>54</v>
      </c>
      <c r="E78" s="17">
        <v>58</v>
      </c>
      <c r="F78" s="17">
        <v>55.5</v>
      </c>
      <c r="G78" s="17">
        <v>80</v>
      </c>
      <c r="H78" s="17">
        <v>114</v>
      </c>
      <c r="I78" s="17">
        <v>124</v>
      </c>
      <c r="J78" s="17">
        <v>126.5</v>
      </c>
    </row>
    <row r="79" spans="1:10" x14ac:dyDescent="0.2">
      <c r="A79" s="21" t="s">
        <v>16</v>
      </c>
      <c r="B79" s="25"/>
      <c r="C79" s="25"/>
      <c r="D79" s="25"/>
      <c r="E79" s="25"/>
      <c r="F79" s="25"/>
      <c r="G79" s="25"/>
      <c r="H79" s="25"/>
      <c r="I79" s="25"/>
      <c r="J79" s="25"/>
    </row>
    <row r="80" spans="1:10" x14ac:dyDescent="0.2">
      <c r="A80" s="22" t="s">
        <v>122</v>
      </c>
      <c r="B80" s="17">
        <v>181</v>
      </c>
      <c r="C80" s="17">
        <v>174.5</v>
      </c>
      <c r="D80" s="17">
        <v>181</v>
      </c>
      <c r="E80" s="17">
        <v>180</v>
      </c>
      <c r="F80" s="17">
        <v>209.5</v>
      </c>
      <c r="G80" s="17">
        <v>273</v>
      </c>
      <c r="H80" s="17">
        <v>362</v>
      </c>
      <c r="I80" s="17">
        <v>361</v>
      </c>
      <c r="J80" s="17">
        <v>356.5</v>
      </c>
    </row>
    <row r="81" spans="1:10" x14ac:dyDescent="0.2">
      <c r="A81" s="22" t="s">
        <v>123</v>
      </c>
      <c r="B81" s="17">
        <v>19</v>
      </c>
      <c r="C81" s="17">
        <v>25.5</v>
      </c>
      <c r="D81" s="17">
        <v>16</v>
      </c>
      <c r="E81" s="17">
        <v>16</v>
      </c>
      <c r="F81" s="17">
        <v>78</v>
      </c>
      <c r="G81" s="17">
        <v>39</v>
      </c>
      <c r="H81" s="17">
        <v>19</v>
      </c>
      <c r="I81" s="17">
        <v>11.5</v>
      </c>
      <c r="J81" s="17" t="s">
        <v>74</v>
      </c>
    </row>
    <row r="82" spans="1:10" x14ac:dyDescent="0.2">
      <c r="A82" s="22" t="s">
        <v>124</v>
      </c>
      <c r="B82" s="17">
        <v>13</v>
      </c>
      <c r="C82" s="17">
        <v>44</v>
      </c>
      <c r="D82" s="17">
        <v>48</v>
      </c>
      <c r="E82" s="17">
        <v>53</v>
      </c>
      <c r="F82" s="17">
        <v>79.5</v>
      </c>
      <c r="G82" s="17">
        <v>54.5</v>
      </c>
      <c r="H82" s="17">
        <v>43</v>
      </c>
      <c r="I82" s="17">
        <v>85</v>
      </c>
      <c r="J82" s="17">
        <v>129.5</v>
      </c>
    </row>
    <row r="83" spans="1:10" x14ac:dyDescent="0.2">
      <c r="A83" s="21" t="s">
        <v>17</v>
      </c>
      <c r="B83" s="25"/>
      <c r="C83" s="25"/>
      <c r="D83" s="25"/>
      <c r="E83" s="25"/>
      <c r="F83" s="25"/>
      <c r="G83" s="25"/>
      <c r="H83" s="25"/>
      <c r="I83" s="25"/>
      <c r="J83" s="25"/>
    </row>
    <row r="84" spans="1:10" x14ac:dyDescent="0.2">
      <c r="A84" s="22" t="s">
        <v>122</v>
      </c>
      <c r="B84" s="17">
        <v>364</v>
      </c>
      <c r="C84" s="17">
        <v>364</v>
      </c>
      <c r="D84" s="17">
        <v>364</v>
      </c>
      <c r="E84" s="17">
        <v>364</v>
      </c>
      <c r="F84" s="17">
        <v>365</v>
      </c>
      <c r="G84" s="17">
        <v>364</v>
      </c>
      <c r="H84" s="17">
        <v>364</v>
      </c>
      <c r="I84" s="17">
        <v>403</v>
      </c>
      <c r="J84" s="17">
        <v>457</v>
      </c>
    </row>
    <row r="85" spans="1:10" x14ac:dyDescent="0.2">
      <c r="A85" s="22" t="s">
        <v>123</v>
      </c>
      <c r="B85" s="17">
        <v>99</v>
      </c>
      <c r="C85" s="17">
        <v>97.5</v>
      </c>
      <c r="D85" s="17">
        <v>115</v>
      </c>
      <c r="E85" s="17">
        <v>110.5</v>
      </c>
      <c r="F85" s="17">
        <v>142</v>
      </c>
      <c r="G85" s="17">
        <v>155</v>
      </c>
      <c r="H85" s="17">
        <v>131</v>
      </c>
      <c r="I85" s="17">
        <v>178.5</v>
      </c>
      <c r="J85" s="17">
        <v>149</v>
      </c>
    </row>
    <row r="86" spans="1:10" x14ac:dyDescent="0.2">
      <c r="A86" s="23" t="s">
        <v>124</v>
      </c>
      <c r="B86" s="19">
        <v>111</v>
      </c>
      <c r="C86" s="19">
        <v>104.5</v>
      </c>
      <c r="D86" s="19">
        <v>121</v>
      </c>
      <c r="E86" s="19">
        <v>161</v>
      </c>
      <c r="F86" s="19">
        <v>148</v>
      </c>
      <c r="G86" s="19">
        <v>177</v>
      </c>
      <c r="H86" s="19">
        <v>178</v>
      </c>
      <c r="I86" s="19">
        <v>189.5</v>
      </c>
      <c r="J86" s="19">
        <v>240</v>
      </c>
    </row>
    <row r="88" spans="1:10" x14ac:dyDescent="0.2">
      <c r="A88" s="13" t="s">
        <v>22</v>
      </c>
    </row>
    <row r="89" spans="1:10" x14ac:dyDescent="0.2">
      <c r="A89" s="13" t="s">
        <v>134</v>
      </c>
    </row>
    <row r="90" spans="1:10" x14ac:dyDescent="0.2">
      <c r="A90" s="13" t="s">
        <v>126</v>
      </c>
    </row>
    <row r="91" spans="1:10" x14ac:dyDescent="0.2">
      <c r="A91" s="26" t="s">
        <v>135</v>
      </c>
    </row>
    <row r="92" spans="1:10" x14ac:dyDescent="0.2">
      <c r="A92" s="26" t="s">
        <v>136</v>
      </c>
    </row>
    <row r="93" spans="1:10" x14ac:dyDescent="0.2">
      <c r="A93" s="26" t="s">
        <v>137</v>
      </c>
    </row>
    <row r="94" spans="1:10" x14ac:dyDescent="0.2">
      <c r="A94" s="13" t="s">
        <v>138</v>
      </c>
    </row>
    <row r="95" spans="1:10" x14ac:dyDescent="0.2">
      <c r="A95" s="13" t="s">
        <v>108</v>
      </c>
    </row>
    <row r="96" spans="1:10" x14ac:dyDescent="0.2">
      <c r="A96" s="13"/>
    </row>
    <row r="97" spans="1:1" x14ac:dyDescent="0.2">
      <c r="A97" s="13" t="s">
        <v>143</v>
      </c>
    </row>
    <row r="98" spans="1:1" x14ac:dyDescent="0.2">
      <c r="A98" s="13" t="s">
        <v>278</v>
      </c>
    </row>
  </sheetData>
  <mergeCells count="1">
    <mergeCell ref="B6:J6"/>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40"/>
  <sheetViews>
    <sheetView showGridLines="0" workbookViewId="0">
      <selection activeCell="A2" sqref="A2"/>
    </sheetView>
  </sheetViews>
  <sheetFormatPr defaultColWidth="11.42578125" defaultRowHeight="12.75" x14ac:dyDescent="0.2"/>
  <sheetData>
    <row r="2" spans="1:2" ht="20.25" x14ac:dyDescent="0.3">
      <c r="A2" s="1" t="s">
        <v>0</v>
      </c>
    </row>
    <row r="4" spans="1:2" ht="15" x14ac:dyDescent="0.25">
      <c r="A4" s="2" t="s">
        <v>1</v>
      </c>
    </row>
    <row r="5" spans="1:2" x14ac:dyDescent="0.2">
      <c r="A5" s="3" t="str">
        <f>HYPERLINK("#'Table 1'!A1", "Table 1")</f>
        <v>Table 1</v>
      </c>
      <c r="B5" t="s">
        <v>2</v>
      </c>
    </row>
    <row r="6" spans="1:2" x14ac:dyDescent="0.2">
      <c r="A6" s="3" t="str">
        <f>HYPERLINK("#'Table 2'!A1", "Table 2")</f>
        <v>Table 2</v>
      </c>
      <c r="B6" t="s">
        <v>27</v>
      </c>
    </row>
    <row r="7" spans="1:2" x14ac:dyDescent="0.2">
      <c r="A7" s="3" t="str">
        <f>HYPERLINK("#'Table 3'!A1", "Table 3")</f>
        <v>Table 3</v>
      </c>
      <c r="B7" t="s">
        <v>31</v>
      </c>
    </row>
    <row r="8" spans="1:2" x14ac:dyDescent="0.2">
      <c r="A8" s="3" t="str">
        <f>HYPERLINK("#'Table 4'!A1", "Table 4")</f>
        <v>Table 4</v>
      </c>
      <c r="B8" t="s">
        <v>35</v>
      </c>
    </row>
    <row r="9" spans="1:2" x14ac:dyDescent="0.2">
      <c r="A9" s="3" t="str">
        <f>HYPERLINK("#'Table 5'!A1", "Table 5")</f>
        <v>Table 5</v>
      </c>
      <c r="B9" t="s">
        <v>37</v>
      </c>
    </row>
    <row r="10" spans="1:2" x14ac:dyDescent="0.2">
      <c r="A10" s="3" t="str">
        <f>HYPERLINK("#'Table 6'!A1", "Table 6")</f>
        <v>Table 6</v>
      </c>
      <c r="B10" t="s">
        <v>41</v>
      </c>
    </row>
    <row r="11" spans="1:2" x14ac:dyDescent="0.2">
      <c r="A11" s="3" t="str">
        <f>HYPERLINK("#'Table 7'!A1", "Table 7")</f>
        <v>Table 7</v>
      </c>
      <c r="B11" t="s">
        <v>44</v>
      </c>
    </row>
    <row r="12" spans="1:2" x14ac:dyDescent="0.2">
      <c r="A12" s="3" t="str">
        <f>HYPERLINK("#'Table 8'!A1", "Table 8")</f>
        <v>Table 8</v>
      </c>
      <c r="B12" t="s">
        <v>48</v>
      </c>
    </row>
    <row r="13" spans="1:2" x14ac:dyDescent="0.2">
      <c r="A13" s="3" t="str">
        <f>HYPERLINK("#'Table 9'!A1", "Table 9")</f>
        <v>Table 9</v>
      </c>
      <c r="B13" t="s">
        <v>50</v>
      </c>
    </row>
    <row r="14" spans="1:2" x14ac:dyDescent="0.2">
      <c r="A14" s="3" t="str">
        <f>HYPERLINK("#'Table 10'!A1", "Table 10")</f>
        <v>Table 10</v>
      </c>
      <c r="B14" t="s">
        <v>57</v>
      </c>
    </row>
    <row r="15" spans="1:2" x14ac:dyDescent="0.2">
      <c r="A15" s="3" t="str">
        <f>HYPERLINK("#'Table 11'!A1", "Table 11")</f>
        <v>Table 11</v>
      </c>
      <c r="B15" t="s">
        <v>59</v>
      </c>
    </row>
    <row r="16" spans="1:2" x14ac:dyDescent="0.2">
      <c r="A16" s="3" t="str">
        <f>HYPERLINK("#'Table 12'!A1", "Table 12")</f>
        <v>Table 12</v>
      </c>
      <c r="B16" t="s">
        <v>69</v>
      </c>
    </row>
    <row r="17" spans="1:2" x14ac:dyDescent="0.2">
      <c r="A17" s="3" t="str">
        <f>HYPERLINK("#'Table 13'!A1", "Table 13")</f>
        <v>Table 13</v>
      </c>
      <c r="B17" t="s">
        <v>72</v>
      </c>
    </row>
    <row r="18" spans="1:2" x14ac:dyDescent="0.2">
      <c r="A18" s="3" t="str">
        <f>HYPERLINK("#'Table 14'!A1", "Table 14")</f>
        <v>Table 14</v>
      </c>
      <c r="B18" t="s">
        <v>77</v>
      </c>
    </row>
    <row r="20" spans="1:2" ht="15" x14ac:dyDescent="0.25">
      <c r="A20" s="2" t="s">
        <v>80</v>
      </c>
    </row>
    <row r="21" spans="1:2" x14ac:dyDescent="0.2">
      <c r="A21" s="3" t="str">
        <f>HYPERLINK("#'Table 15'!A1", "Table 15")</f>
        <v>Table 15</v>
      </c>
      <c r="B21" t="s">
        <v>81</v>
      </c>
    </row>
    <row r="22" spans="1:2" x14ac:dyDescent="0.2">
      <c r="A22" s="3" t="str">
        <f>HYPERLINK("#'Table 16'!A1", "Table 16")</f>
        <v>Table 16</v>
      </c>
      <c r="B22" t="s">
        <v>85</v>
      </c>
    </row>
    <row r="23" spans="1:2" x14ac:dyDescent="0.2">
      <c r="A23" s="3" t="str">
        <f>HYPERLINK("#'Table 17'!A1", "Table 17")</f>
        <v>Table 17</v>
      </c>
      <c r="B23" t="s">
        <v>87</v>
      </c>
    </row>
    <row r="24" spans="1:2" x14ac:dyDescent="0.2">
      <c r="A24" s="3" t="str">
        <f>HYPERLINK("#'Table 18'!A1", "Table 18")</f>
        <v>Table 18</v>
      </c>
      <c r="B24" t="s">
        <v>93</v>
      </c>
    </row>
    <row r="25" spans="1:2" x14ac:dyDescent="0.2">
      <c r="A25" s="3" t="str">
        <f>HYPERLINK("#'Table 19'!A1", "Table 19")</f>
        <v>Table 19</v>
      </c>
      <c r="B25" t="s">
        <v>95</v>
      </c>
    </row>
    <row r="26" spans="1:2" x14ac:dyDescent="0.2">
      <c r="A26" s="3" t="str">
        <f>HYPERLINK("#'Table 20'!A1", "Table 20")</f>
        <v>Table 20</v>
      </c>
      <c r="B26" t="s">
        <v>98</v>
      </c>
    </row>
    <row r="27" spans="1:2" x14ac:dyDescent="0.2">
      <c r="A27" s="3" t="str">
        <f>HYPERLINK("#'Table 21'!A1", "Table 21")</f>
        <v>Table 21</v>
      </c>
      <c r="B27" t="s">
        <v>100</v>
      </c>
    </row>
    <row r="28" spans="1:2" x14ac:dyDescent="0.2">
      <c r="A28" s="3" t="str">
        <f>HYPERLINK("#'Table 22'!A1", "Table 22")</f>
        <v>Table 22</v>
      </c>
      <c r="B28" t="s">
        <v>103</v>
      </c>
    </row>
    <row r="29" spans="1:2" x14ac:dyDescent="0.2">
      <c r="A29" s="3" t="str">
        <f>HYPERLINK("#'Table 23'!A1", "Table 23")</f>
        <v>Table 23</v>
      </c>
      <c r="B29" t="s">
        <v>105</v>
      </c>
    </row>
    <row r="30" spans="1:2" x14ac:dyDescent="0.2">
      <c r="A30" s="3" t="str">
        <f>HYPERLINK("#'Table 24'!A1", "Table 24")</f>
        <v>Table 24</v>
      </c>
      <c r="B30" t="s">
        <v>109</v>
      </c>
    </row>
    <row r="31" spans="1:2" x14ac:dyDescent="0.2">
      <c r="A31" s="3" t="str">
        <f>HYPERLINK("#'Table 25'!A1", "Table 25")</f>
        <v>Table 25</v>
      </c>
      <c r="B31" t="s">
        <v>113</v>
      </c>
    </row>
    <row r="32" spans="1:2" x14ac:dyDescent="0.2">
      <c r="A32" s="3" t="str">
        <f>HYPERLINK("#'Table 26'!A1", "Table 26")</f>
        <v>Table 26</v>
      </c>
      <c r="B32" t="s">
        <v>115</v>
      </c>
    </row>
    <row r="33" spans="1:2" x14ac:dyDescent="0.2">
      <c r="A33" s="3" t="str">
        <f>HYPERLINK("#'Table 27'!A1", "Table 27")</f>
        <v>Table 27</v>
      </c>
      <c r="B33" t="s">
        <v>117</v>
      </c>
    </row>
    <row r="35" spans="1:2" ht="15" x14ac:dyDescent="0.25">
      <c r="A35" s="2" t="s">
        <v>119</v>
      </c>
    </row>
    <row r="36" spans="1:2" x14ac:dyDescent="0.2">
      <c r="A36" s="3" t="str">
        <f>HYPERLINK("#'Table 28'!A1", "Table 28")</f>
        <v>Table 28</v>
      </c>
      <c r="B36" t="s">
        <v>120</v>
      </c>
    </row>
    <row r="37" spans="1:2" x14ac:dyDescent="0.2">
      <c r="A37" s="3" t="str">
        <f>HYPERLINK("#'Table 29'!A1", "Table 29")</f>
        <v>Table 29</v>
      </c>
      <c r="B37" t="s">
        <v>130</v>
      </c>
    </row>
    <row r="38" spans="1:2" x14ac:dyDescent="0.2">
      <c r="A38" s="3" t="str">
        <f>HYPERLINK("#'Table 30'!A1", "Table 30")</f>
        <v>Table 30</v>
      </c>
      <c r="B38" t="s">
        <v>132</v>
      </c>
    </row>
    <row r="39" spans="1:2" x14ac:dyDescent="0.2">
      <c r="A39" s="3" t="str">
        <f>HYPERLINK("#'Table 31'!A1", "Table 31")</f>
        <v>Table 31</v>
      </c>
      <c r="B39" t="s">
        <v>139</v>
      </c>
    </row>
    <row r="40" spans="1:2" x14ac:dyDescent="0.2">
      <c r="A40" s="3" t="str">
        <f>HYPERLINK("#'Table 32'!A1", "Table 32")</f>
        <v>Table 32</v>
      </c>
      <c r="B40" t="s">
        <v>141</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35"/>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HYPERLINK("#'Contents'!A5", "Link to contents")</f>
        <v>Link to contents</v>
      </c>
    </row>
    <row r="3" spans="1:10" ht="15" x14ac:dyDescent="0.25">
      <c r="A3" s="2" t="s">
        <v>3</v>
      </c>
    </row>
    <row r="5" spans="1:10" x14ac:dyDescent="0.2">
      <c r="B5" s="5" t="s">
        <v>4</v>
      </c>
      <c r="C5" s="5" t="s">
        <v>5</v>
      </c>
      <c r="D5" s="5" t="s">
        <v>6</v>
      </c>
      <c r="E5" s="5" t="s">
        <v>7</v>
      </c>
      <c r="F5" s="5" t="s">
        <v>8</v>
      </c>
      <c r="G5" s="5" t="s">
        <v>9</v>
      </c>
      <c r="H5" s="5" t="s">
        <v>10</v>
      </c>
      <c r="I5" s="5" t="s">
        <v>11</v>
      </c>
      <c r="J5" s="5" t="s">
        <v>12</v>
      </c>
    </row>
    <row r="6" spans="1:10" x14ac:dyDescent="0.2">
      <c r="A6" s="6"/>
      <c r="B6" s="91" t="s">
        <v>13</v>
      </c>
      <c r="C6" s="92"/>
      <c r="D6" s="92"/>
      <c r="E6" s="92"/>
      <c r="F6" s="92"/>
      <c r="G6" s="92"/>
      <c r="H6" s="92"/>
      <c r="I6" s="92"/>
      <c r="J6" s="92"/>
    </row>
    <row r="7" spans="1:10" x14ac:dyDescent="0.2">
      <c r="A7" s="9" t="s">
        <v>14</v>
      </c>
      <c r="B7" s="8">
        <v>770</v>
      </c>
      <c r="C7" s="8">
        <v>1031</v>
      </c>
      <c r="D7" s="8">
        <v>1235</v>
      </c>
      <c r="E7" s="8">
        <v>1338</v>
      </c>
      <c r="F7" s="8">
        <v>1351</v>
      </c>
      <c r="G7" s="8">
        <v>1326</v>
      </c>
      <c r="H7" s="8">
        <v>1463</v>
      </c>
      <c r="I7" s="8">
        <v>1604</v>
      </c>
      <c r="J7" s="8">
        <v>1478</v>
      </c>
    </row>
    <row r="8" spans="1:10" x14ac:dyDescent="0.2">
      <c r="A8" s="10" t="s">
        <v>15</v>
      </c>
      <c r="B8" s="7">
        <v>716</v>
      </c>
      <c r="C8" s="7">
        <v>961</v>
      </c>
      <c r="D8" s="7">
        <v>1135</v>
      </c>
      <c r="E8" s="7">
        <v>1230</v>
      </c>
      <c r="F8" s="7">
        <v>1242</v>
      </c>
      <c r="G8" s="7">
        <v>1225</v>
      </c>
      <c r="H8" s="7">
        <v>1344</v>
      </c>
      <c r="I8" s="7">
        <v>1495</v>
      </c>
      <c r="J8" s="7">
        <v>1379</v>
      </c>
    </row>
    <row r="9" spans="1:10" x14ac:dyDescent="0.2">
      <c r="A9" s="10" t="s">
        <v>16</v>
      </c>
      <c r="B9" s="7">
        <v>113</v>
      </c>
      <c r="C9" s="7">
        <v>195</v>
      </c>
      <c r="D9" s="7">
        <v>259</v>
      </c>
      <c r="E9" s="7">
        <v>299</v>
      </c>
      <c r="F9" s="7">
        <v>329</v>
      </c>
      <c r="G9" s="7">
        <v>322</v>
      </c>
      <c r="H9" s="7">
        <v>385</v>
      </c>
      <c r="I9" s="7">
        <v>423</v>
      </c>
      <c r="J9" s="7">
        <v>323</v>
      </c>
    </row>
    <row r="10" spans="1:10" x14ac:dyDescent="0.2">
      <c r="A10" s="12" t="s">
        <v>17</v>
      </c>
      <c r="B10" s="11">
        <v>41</v>
      </c>
      <c r="C10" s="11">
        <v>75</v>
      </c>
      <c r="D10" s="11">
        <v>86</v>
      </c>
      <c r="E10" s="11">
        <v>115</v>
      </c>
      <c r="F10" s="11">
        <v>97</v>
      </c>
      <c r="G10" s="11">
        <v>102</v>
      </c>
      <c r="H10" s="11">
        <v>103</v>
      </c>
      <c r="I10" s="11">
        <v>125</v>
      </c>
      <c r="J10" s="11">
        <v>116</v>
      </c>
    </row>
    <row r="11" spans="1:10" x14ac:dyDescent="0.2">
      <c r="A11" s="9" t="s">
        <v>18</v>
      </c>
      <c r="B11" s="8">
        <v>4268</v>
      </c>
      <c r="C11" s="8">
        <v>5501</v>
      </c>
      <c r="D11" s="8">
        <v>6723</v>
      </c>
      <c r="E11" s="8">
        <v>7481</v>
      </c>
      <c r="F11" s="8">
        <v>7269</v>
      </c>
      <c r="G11" s="8">
        <v>6665</v>
      </c>
      <c r="H11" s="8">
        <v>7190</v>
      </c>
      <c r="I11" s="8">
        <v>7629</v>
      </c>
      <c r="J11" s="8">
        <v>6706</v>
      </c>
    </row>
    <row r="12" spans="1:10" x14ac:dyDescent="0.2">
      <c r="A12" s="10" t="s">
        <v>15</v>
      </c>
      <c r="B12" s="7">
        <v>3938</v>
      </c>
      <c r="C12" s="7">
        <v>5104</v>
      </c>
      <c r="D12" s="7">
        <v>6217</v>
      </c>
      <c r="E12" s="7">
        <v>7038</v>
      </c>
      <c r="F12" s="7">
        <v>6879</v>
      </c>
      <c r="G12" s="7">
        <v>6261</v>
      </c>
      <c r="H12" s="7">
        <v>6795</v>
      </c>
      <c r="I12" s="7">
        <v>7250</v>
      </c>
      <c r="J12" s="7">
        <v>6335</v>
      </c>
    </row>
    <row r="13" spans="1:10" x14ac:dyDescent="0.2">
      <c r="A13" s="10" t="s">
        <v>16</v>
      </c>
      <c r="B13" s="7">
        <v>754</v>
      </c>
      <c r="C13" s="7">
        <v>1099</v>
      </c>
      <c r="D13" s="7">
        <v>1554</v>
      </c>
      <c r="E13" s="7">
        <v>1649</v>
      </c>
      <c r="F13" s="7">
        <v>1609</v>
      </c>
      <c r="G13" s="7">
        <v>1482</v>
      </c>
      <c r="H13" s="7">
        <v>1527</v>
      </c>
      <c r="I13" s="7">
        <v>1533</v>
      </c>
      <c r="J13" s="7">
        <v>1316</v>
      </c>
    </row>
    <row r="14" spans="1:10" x14ac:dyDescent="0.2">
      <c r="A14" s="12" t="s">
        <v>17</v>
      </c>
      <c r="B14" s="11">
        <v>422</v>
      </c>
      <c r="C14" s="11">
        <v>542</v>
      </c>
      <c r="D14" s="11">
        <v>692</v>
      </c>
      <c r="E14" s="11">
        <v>781</v>
      </c>
      <c r="F14" s="11">
        <v>666</v>
      </c>
      <c r="G14" s="11">
        <v>621</v>
      </c>
      <c r="H14" s="11">
        <v>692</v>
      </c>
      <c r="I14" s="11">
        <v>690</v>
      </c>
      <c r="J14" s="11">
        <v>691</v>
      </c>
    </row>
    <row r="15" spans="1:10" x14ac:dyDescent="0.2">
      <c r="A15" s="9" t="s">
        <v>19</v>
      </c>
      <c r="B15" s="8">
        <v>2072</v>
      </c>
      <c r="C15" s="8">
        <v>2431</v>
      </c>
      <c r="D15" s="8">
        <v>2685</v>
      </c>
      <c r="E15" s="8">
        <v>2901</v>
      </c>
      <c r="F15" s="8">
        <v>2913</v>
      </c>
      <c r="G15" s="8">
        <v>2735</v>
      </c>
      <c r="H15" s="8">
        <v>2959</v>
      </c>
      <c r="I15" s="8">
        <v>3339</v>
      </c>
      <c r="J15" s="8">
        <v>2972</v>
      </c>
    </row>
    <row r="16" spans="1:10" x14ac:dyDescent="0.2">
      <c r="A16" s="10" t="s">
        <v>15</v>
      </c>
      <c r="B16" s="7">
        <v>1950</v>
      </c>
      <c r="C16" s="7">
        <v>2286</v>
      </c>
      <c r="D16" s="7">
        <v>2544</v>
      </c>
      <c r="E16" s="7">
        <v>2740</v>
      </c>
      <c r="F16" s="7">
        <v>2712</v>
      </c>
      <c r="G16" s="7">
        <v>2551</v>
      </c>
      <c r="H16" s="7">
        <v>2759</v>
      </c>
      <c r="I16" s="7">
        <v>3129</v>
      </c>
      <c r="J16" s="7">
        <v>2806</v>
      </c>
    </row>
    <row r="17" spans="1:10" x14ac:dyDescent="0.2">
      <c r="A17" s="10" t="s">
        <v>16</v>
      </c>
      <c r="B17" s="7">
        <v>255</v>
      </c>
      <c r="C17" s="7">
        <v>368</v>
      </c>
      <c r="D17" s="7">
        <v>436</v>
      </c>
      <c r="E17" s="7">
        <v>508</v>
      </c>
      <c r="F17" s="7">
        <v>598</v>
      </c>
      <c r="G17" s="7">
        <v>552</v>
      </c>
      <c r="H17" s="7">
        <v>631</v>
      </c>
      <c r="I17" s="7">
        <v>658</v>
      </c>
      <c r="J17" s="7">
        <v>566</v>
      </c>
    </row>
    <row r="18" spans="1:10" x14ac:dyDescent="0.2">
      <c r="A18" s="12" t="s">
        <v>17</v>
      </c>
      <c r="B18" s="11">
        <v>160</v>
      </c>
      <c r="C18" s="11">
        <v>203</v>
      </c>
      <c r="D18" s="11">
        <v>237</v>
      </c>
      <c r="E18" s="11">
        <v>228</v>
      </c>
      <c r="F18" s="11">
        <v>221</v>
      </c>
      <c r="G18" s="11">
        <v>225</v>
      </c>
      <c r="H18" s="11">
        <v>235</v>
      </c>
      <c r="I18" s="11">
        <v>258</v>
      </c>
      <c r="J18" s="11">
        <v>235</v>
      </c>
    </row>
    <row r="19" spans="1:10" x14ac:dyDescent="0.2">
      <c r="A19" s="9" t="s">
        <v>20</v>
      </c>
      <c r="B19" s="8">
        <v>15668</v>
      </c>
      <c r="C19" s="8">
        <v>19176</v>
      </c>
      <c r="D19" s="8">
        <v>22013</v>
      </c>
      <c r="E19" s="8">
        <v>22447</v>
      </c>
      <c r="F19" s="8">
        <v>21032</v>
      </c>
      <c r="G19" s="8">
        <v>19347</v>
      </c>
      <c r="H19" s="8">
        <v>19931</v>
      </c>
      <c r="I19" s="8">
        <v>20542</v>
      </c>
      <c r="J19" s="8">
        <v>17421</v>
      </c>
    </row>
    <row r="20" spans="1:10" x14ac:dyDescent="0.2">
      <c r="A20" s="10" t="s">
        <v>15</v>
      </c>
      <c r="B20" s="7">
        <v>14732</v>
      </c>
      <c r="C20" s="7">
        <v>18091</v>
      </c>
      <c r="D20" s="7">
        <v>20696</v>
      </c>
      <c r="E20" s="7">
        <v>21202</v>
      </c>
      <c r="F20" s="7">
        <v>19845</v>
      </c>
      <c r="G20" s="7">
        <v>18260</v>
      </c>
      <c r="H20" s="7">
        <v>18978</v>
      </c>
      <c r="I20" s="7">
        <v>19552</v>
      </c>
      <c r="J20" s="7">
        <v>16457</v>
      </c>
    </row>
    <row r="21" spans="1:10" x14ac:dyDescent="0.2">
      <c r="A21" s="10" t="s">
        <v>16</v>
      </c>
      <c r="B21" s="7">
        <v>2301</v>
      </c>
      <c r="C21" s="7">
        <v>3326</v>
      </c>
      <c r="D21" s="7">
        <v>4018</v>
      </c>
      <c r="E21" s="7">
        <v>4432</v>
      </c>
      <c r="F21" s="7">
        <v>4148</v>
      </c>
      <c r="G21" s="7">
        <v>3793</v>
      </c>
      <c r="H21" s="7">
        <v>3684</v>
      </c>
      <c r="I21" s="7">
        <v>3843</v>
      </c>
      <c r="J21" s="7">
        <v>3083</v>
      </c>
    </row>
    <row r="22" spans="1:10" x14ac:dyDescent="0.2">
      <c r="A22" s="12" t="s">
        <v>17</v>
      </c>
      <c r="B22" s="11">
        <v>1884</v>
      </c>
      <c r="C22" s="11">
        <v>2306</v>
      </c>
      <c r="D22" s="11">
        <v>2731</v>
      </c>
      <c r="E22" s="11">
        <v>2722</v>
      </c>
      <c r="F22" s="11">
        <v>2454</v>
      </c>
      <c r="G22" s="11">
        <v>2175</v>
      </c>
      <c r="H22" s="11">
        <v>2160</v>
      </c>
      <c r="I22" s="11">
        <v>2228</v>
      </c>
      <c r="J22" s="11">
        <v>2200</v>
      </c>
    </row>
    <row r="23" spans="1:10" x14ac:dyDescent="0.2">
      <c r="A23" s="9" t="s">
        <v>21</v>
      </c>
      <c r="B23" s="8">
        <v>23014</v>
      </c>
      <c r="C23" s="8">
        <v>28338</v>
      </c>
      <c r="D23" s="8">
        <v>32867</v>
      </c>
      <c r="E23" s="8">
        <v>34358</v>
      </c>
      <c r="F23" s="8">
        <v>32744</v>
      </c>
      <c r="G23" s="8">
        <v>30228</v>
      </c>
      <c r="H23" s="8">
        <v>31737</v>
      </c>
      <c r="I23" s="8">
        <v>33226</v>
      </c>
      <c r="J23" s="8">
        <v>28664</v>
      </c>
    </row>
    <row r="24" spans="1:10" x14ac:dyDescent="0.2">
      <c r="A24" s="10" t="s">
        <v>15</v>
      </c>
      <c r="B24" s="7">
        <v>21557</v>
      </c>
      <c r="C24" s="7">
        <v>26631</v>
      </c>
      <c r="D24" s="7">
        <v>30787</v>
      </c>
      <c r="E24" s="7">
        <v>32383</v>
      </c>
      <c r="F24" s="7">
        <v>30840</v>
      </c>
      <c r="G24" s="7">
        <v>28436</v>
      </c>
      <c r="H24" s="7">
        <v>30053</v>
      </c>
      <c r="I24" s="7">
        <v>31533</v>
      </c>
      <c r="J24" s="7">
        <v>27060</v>
      </c>
    </row>
    <row r="25" spans="1:10" x14ac:dyDescent="0.2">
      <c r="A25" s="10" t="s">
        <v>16</v>
      </c>
      <c r="B25" s="7">
        <v>3437</v>
      </c>
      <c r="C25" s="7">
        <v>5011</v>
      </c>
      <c r="D25" s="7">
        <v>6289</v>
      </c>
      <c r="E25" s="7">
        <v>6914</v>
      </c>
      <c r="F25" s="7">
        <v>6703</v>
      </c>
      <c r="G25" s="7">
        <v>6172</v>
      </c>
      <c r="H25" s="7">
        <v>6247</v>
      </c>
      <c r="I25" s="7">
        <v>6474</v>
      </c>
      <c r="J25" s="7">
        <v>5297</v>
      </c>
    </row>
    <row r="26" spans="1:10" x14ac:dyDescent="0.2">
      <c r="A26" s="12" t="s">
        <v>17</v>
      </c>
      <c r="B26" s="11">
        <v>2542</v>
      </c>
      <c r="C26" s="11">
        <v>3160</v>
      </c>
      <c r="D26" s="11">
        <v>3775</v>
      </c>
      <c r="E26" s="11">
        <v>3878</v>
      </c>
      <c r="F26" s="11">
        <v>3468</v>
      </c>
      <c r="G26" s="11">
        <v>3150</v>
      </c>
      <c r="H26" s="11">
        <v>3229</v>
      </c>
      <c r="I26" s="11">
        <v>3310</v>
      </c>
      <c r="J26" s="11">
        <v>3251</v>
      </c>
    </row>
    <row r="28" spans="1:10" x14ac:dyDescent="0.2">
      <c r="A28" s="13" t="s">
        <v>22</v>
      </c>
    </row>
    <row r="29" spans="1:10" x14ac:dyDescent="0.2">
      <c r="A29" s="13" t="s">
        <v>23</v>
      </c>
    </row>
    <row r="30" spans="1:10" x14ac:dyDescent="0.2">
      <c r="A30" s="13" t="s">
        <v>24</v>
      </c>
    </row>
    <row r="31" spans="1:10" x14ac:dyDescent="0.2">
      <c r="A31" s="13" t="s">
        <v>25</v>
      </c>
    </row>
    <row r="32" spans="1:10" x14ac:dyDescent="0.2">
      <c r="A32" s="13" t="s">
        <v>26</v>
      </c>
    </row>
    <row r="33" spans="1:1" x14ac:dyDescent="0.2">
      <c r="A33" s="13"/>
    </row>
    <row r="34" spans="1:1" x14ac:dyDescent="0.2">
      <c r="A34" s="13" t="s">
        <v>143</v>
      </c>
    </row>
    <row r="35" spans="1:1" x14ac:dyDescent="0.2">
      <c r="A35" s="13" t="s">
        <v>278</v>
      </c>
    </row>
  </sheetData>
  <mergeCells count="1">
    <mergeCell ref="B6:J6"/>
  </mergeCells>
  <conditionalFormatting sqref="B7:J10">
    <cfRule type="expression" dxfId="44" priority="5">
      <formula>B7=2</formula>
    </cfRule>
  </conditionalFormatting>
  <conditionalFormatting sqref="B11:J14">
    <cfRule type="expression" dxfId="43" priority="4">
      <formula>B11=2</formula>
    </cfRule>
  </conditionalFormatting>
  <conditionalFormatting sqref="B15:J18">
    <cfRule type="expression" dxfId="42" priority="3">
      <formula>B15=2</formula>
    </cfRule>
  </conditionalFormatting>
  <conditionalFormatting sqref="B19:J22">
    <cfRule type="expression" dxfId="41" priority="2">
      <formula>B19=2</formula>
    </cfRule>
  </conditionalFormatting>
  <conditionalFormatting sqref="B23:J26">
    <cfRule type="expression" dxfId="40" priority="1">
      <formula>B23=2</formula>
    </cfRule>
  </conditionalFormatting>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36"/>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HYPERLINK("#'Contents'!A6", "Link to contents")</f>
        <v>Link to contents</v>
      </c>
    </row>
    <row r="3" spans="1:10" ht="15" x14ac:dyDescent="0.25">
      <c r="A3" s="2" t="s">
        <v>28</v>
      </c>
    </row>
    <row r="5" spans="1:10" x14ac:dyDescent="0.2">
      <c r="B5" s="5" t="s">
        <v>4</v>
      </c>
      <c r="C5" s="5" t="s">
        <v>5</v>
      </c>
      <c r="D5" s="5" t="s">
        <v>6</v>
      </c>
      <c r="E5" s="5" t="s">
        <v>7</v>
      </c>
      <c r="F5" s="5" t="s">
        <v>8</v>
      </c>
      <c r="G5" s="5" t="s">
        <v>9</v>
      </c>
      <c r="H5" s="5" t="s">
        <v>10</v>
      </c>
      <c r="I5" s="5" t="s">
        <v>11</v>
      </c>
      <c r="J5" s="5" t="s">
        <v>12</v>
      </c>
    </row>
    <row r="6" spans="1:10" x14ac:dyDescent="0.2">
      <c r="A6" s="6"/>
      <c r="B6" s="91" t="s">
        <v>29</v>
      </c>
      <c r="C6" s="92"/>
      <c r="D6" s="92"/>
      <c r="E6" s="92"/>
      <c r="F6" s="92"/>
      <c r="G6" s="92"/>
      <c r="H6" s="92"/>
      <c r="I6" s="92"/>
      <c r="J6" s="92"/>
    </row>
    <row r="7" spans="1:10" x14ac:dyDescent="0.2">
      <c r="A7" s="9" t="s">
        <v>14</v>
      </c>
      <c r="B7" s="15">
        <v>1300.66469033201</v>
      </c>
      <c r="C7" s="15">
        <v>1692.9948438372401</v>
      </c>
      <c r="D7" s="15">
        <v>1972.44959073667</v>
      </c>
      <c r="E7" s="15">
        <v>2078.68877927526</v>
      </c>
      <c r="F7" s="15">
        <v>2039.3838072020001</v>
      </c>
      <c r="G7" s="15">
        <v>1942.3875546571201</v>
      </c>
      <c r="H7" s="15">
        <v>2078.1397595153398</v>
      </c>
      <c r="I7" s="15">
        <v>2210.53864652743</v>
      </c>
      <c r="J7" s="15">
        <v>1978.3426360947101</v>
      </c>
    </row>
    <row r="8" spans="1:10" x14ac:dyDescent="0.2">
      <c r="A8" s="10" t="s">
        <v>15</v>
      </c>
      <c r="B8" s="14">
        <v>1209.4492445165199</v>
      </c>
      <c r="C8" s="14">
        <v>1578.0485401819401</v>
      </c>
      <c r="D8" s="14">
        <v>1812.73707326812</v>
      </c>
      <c r="E8" s="14">
        <v>1910.90224103779</v>
      </c>
      <c r="F8" s="14">
        <v>1874.8443290487701</v>
      </c>
      <c r="G8" s="14">
        <v>1794.4379747020901</v>
      </c>
      <c r="H8" s="14">
        <v>1909.1044680715099</v>
      </c>
      <c r="I8" s="14">
        <v>2060.3212447372198</v>
      </c>
      <c r="J8" s="14">
        <v>1845.82848117362</v>
      </c>
    </row>
    <row r="9" spans="1:10" x14ac:dyDescent="0.2">
      <c r="A9" s="10" t="s">
        <v>16</v>
      </c>
      <c r="B9" s="14">
        <v>190.87676624352801</v>
      </c>
      <c r="C9" s="14">
        <v>320.20756018259999</v>
      </c>
      <c r="D9" s="14">
        <v>413.65542024356199</v>
      </c>
      <c r="E9" s="14">
        <v>464.52013826853602</v>
      </c>
      <c r="F9" s="14">
        <v>496.63750745333601</v>
      </c>
      <c r="G9" s="14">
        <v>471.68083906454802</v>
      </c>
      <c r="H9" s="14">
        <v>546.87888408298397</v>
      </c>
      <c r="I9" s="14">
        <v>582.95377025006405</v>
      </c>
      <c r="J9" s="14">
        <v>432.34416201528597</v>
      </c>
    </row>
    <row r="10" spans="1:10" x14ac:dyDescent="0.2">
      <c r="A10" s="12" t="s">
        <v>17</v>
      </c>
      <c r="B10" s="16">
        <v>69.2561718228731</v>
      </c>
      <c r="C10" s="16">
        <v>123.156753916385</v>
      </c>
      <c r="D10" s="16">
        <v>137.35276502295901</v>
      </c>
      <c r="E10" s="16">
        <v>178.66159164174499</v>
      </c>
      <c r="F10" s="16">
        <v>146.42504019140901</v>
      </c>
      <c r="G10" s="16">
        <v>149.41442728131699</v>
      </c>
      <c r="H10" s="16">
        <v>146.307857300123</v>
      </c>
      <c r="I10" s="16">
        <v>172.26766260344701</v>
      </c>
      <c r="J10" s="16">
        <v>155.26911081663499</v>
      </c>
    </row>
    <row r="11" spans="1:10" x14ac:dyDescent="0.2">
      <c r="A11" s="9" t="s">
        <v>18</v>
      </c>
      <c r="B11" s="15">
        <v>248.488429975809</v>
      </c>
      <c r="C11" s="15">
        <v>314.37860648153702</v>
      </c>
      <c r="D11" s="15">
        <v>378.08948117721201</v>
      </c>
      <c r="E11" s="15">
        <v>413.98632976299399</v>
      </c>
      <c r="F11" s="15">
        <v>395.10942693913597</v>
      </c>
      <c r="G11" s="15">
        <v>355.43008106365602</v>
      </c>
      <c r="H11" s="15">
        <v>376.07798779969499</v>
      </c>
      <c r="I11" s="15">
        <v>391.58429956891803</v>
      </c>
      <c r="J11" s="15">
        <v>337.99926210718797</v>
      </c>
    </row>
    <row r="12" spans="1:10" x14ac:dyDescent="0.2">
      <c r="A12" s="10" t="s">
        <v>15</v>
      </c>
      <c r="B12" s="14">
        <v>229.275407039535</v>
      </c>
      <c r="C12" s="14">
        <v>291.69031221264601</v>
      </c>
      <c r="D12" s="14">
        <v>349.632947267399</v>
      </c>
      <c r="E12" s="14">
        <v>389.471432812719</v>
      </c>
      <c r="F12" s="14">
        <v>373.91081963328003</v>
      </c>
      <c r="G12" s="14">
        <v>333.88563203894199</v>
      </c>
      <c r="H12" s="14">
        <v>355.41723603601201</v>
      </c>
      <c r="I12" s="14">
        <v>372.13083914990898</v>
      </c>
      <c r="J12" s="14">
        <v>319.29992923486998</v>
      </c>
    </row>
    <row r="13" spans="1:10" x14ac:dyDescent="0.2">
      <c r="A13" s="10" t="s">
        <v>16</v>
      </c>
      <c r="B13" s="14">
        <v>43.898846345304598</v>
      </c>
      <c r="C13" s="14">
        <v>62.807142069298202</v>
      </c>
      <c r="D13" s="14">
        <v>87.394177264522895</v>
      </c>
      <c r="E13" s="14">
        <v>91.252968557569503</v>
      </c>
      <c r="F13" s="14">
        <v>87.457843987490605</v>
      </c>
      <c r="G13" s="14">
        <v>79.0318649866974</v>
      </c>
      <c r="H13" s="14">
        <v>79.870804919351102</v>
      </c>
      <c r="I13" s="14">
        <v>78.686424333353301</v>
      </c>
      <c r="J13" s="14">
        <v>66.329709056525402</v>
      </c>
    </row>
    <row r="14" spans="1:10" x14ac:dyDescent="0.2">
      <c r="A14" s="12" t="s">
        <v>17</v>
      </c>
      <c r="B14" s="16">
        <v>24.5693808457806</v>
      </c>
      <c r="C14" s="16">
        <v>30.974950865841301</v>
      </c>
      <c r="D14" s="16">
        <v>38.916840841087399</v>
      </c>
      <c r="E14" s="16">
        <v>43.219265278024103</v>
      </c>
      <c r="F14" s="16">
        <v>36.200698629999202</v>
      </c>
      <c r="G14" s="16">
        <v>33.116591198879298</v>
      </c>
      <c r="H14" s="16">
        <v>36.195544861945599</v>
      </c>
      <c r="I14" s="16">
        <v>35.416590208750002</v>
      </c>
      <c r="J14" s="16">
        <v>34.828137506123902</v>
      </c>
    </row>
    <row r="15" spans="1:10" x14ac:dyDescent="0.2">
      <c r="A15" s="9" t="s">
        <v>19</v>
      </c>
      <c r="B15" s="15">
        <v>3710.8343108898298</v>
      </c>
      <c r="C15" s="15">
        <v>4216.3502814079902</v>
      </c>
      <c r="D15" s="15">
        <v>4514.50189155107</v>
      </c>
      <c r="E15" s="15">
        <v>4731.6142290942898</v>
      </c>
      <c r="F15" s="15">
        <v>4612.4248877769996</v>
      </c>
      <c r="G15" s="15">
        <v>4200.80944298956</v>
      </c>
      <c r="H15" s="15">
        <v>4402.97896718226</v>
      </c>
      <c r="I15" s="15">
        <v>4817.8689695474304</v>
      </c>
      <c r="J15" s="15">
        <v>4162.2900998557498</v>
      </c>
    </row>
    <row r="16" spans="1:10" x14ac:dyDescent="0.2">
      <c r="A16" s="10" t="s">
        <v>15</v>
      </c>
      <c r="B16" s="14">
        <v>3492.3392404609899</v>
      </c>
      <c r="C16" s="14">
        <v>3964.8608569718899</v>
      </c>
      <c r="D16" s="14">
        <v>4277.4274905422399</v>
      </c>
      <c r="E16" s="14">
        <v>4469.0186100373503</v>
      </c>
      <c r="F16" s="14">
        <v>4294.1628203402697</v>
      </c>
      <c r="G16" s="14">
        <v>3918.1955718707</v>
      </c>
      <c r="H16" s="14">
        <v>4105.3798480756504</v>
      </c>
      <c r="I16" s="14">
        <v>4514.8583425318702</v>
      </c>
      <c r="J16" s="14">
        <v>3929.8068708597698</v>
      </c>
    </row>
    <row r="17" spans="1:10" x14ac:dyDescent="0.2">
      <c r="A17" s="10" t="s">
        <v>16</v>
      </c>
      <c r="B17" s="14">
        <v>456.69051606028302</v>
      </c>
      <c r="C17" s="14">
        <v>638.26281512058495</v>
      </c>
      <c r="D17" s="14">
        <v>733.08112652374996</v>
      </c>
      <c r="E17" s="14">
        <v>828.56257441568403</v>
      </c>
      <c r="F17" s="14">
        <v>946.86923545851096</v>
      </c>
      <c r="G17" s="14">
        <v>847.841613356577</v>
      </c>
      <c r="H17" s="14">
        <v>938.92522078134698</v>
      </c>
      <c r="I17" s="14">
        <v>949.43329798209402</v>
      </c>
      <c r="J17" s="14">
        <v>792.68378079352397</v>
      </c>
    </row>
    <row r="18" spans="1:10" x14ac:dyDescent="0.2">
      <c r="A18" s="12" t="s">
        <v>17</v>
      </c>
      <c r="B18" s="16">
        <v>286.55091203782501</v>
      </c>
      <c r="C18" s="16">
        <v>352.08519421054001</v>
      </c>
      <c r="D18" s="16">
        <v>398.48675914249702</v>
      </c>
      <c r="E18" s="16">
        <v>371.87454127318102</v>
      </c>
      <c r="F18" s="16">
        <v>349.92993484336301</v>
      </c>
      <c r="G18" s="16">
        <v>345.58761413990902</v>
      </c>
      <c r="H18" s="16">
        <v>349.678964950264</v>
      </c>
      <c r="I18" s="16">
        <v>372.27019890483302</v>
      </c>
      <c r="J18" s="16">
        <v>329.11782418105702</v>
      </c>
    </row>
    <row r="19" spans="1:10" x14ac:dyDescent="0.2">
      <c r="A19" s="9" t="s">
        <v>20</v>
      </c>
      <c r="B19" s="15">
        <v>932.697605185199</v>
      </c>
      <c r="C19" s="15">
        <v>1123.47997570949</v>
      </c>
      <c r="D19" s="15">
        <v>1274.2688062897801</v>
      </c>
      <c r="E19" s="15">
        <v>1284.86999327428</v>
      </c>
      <c r="F19" s="15">
        <v>1186.7822075209899</v>
      </c>
      <c r="G19" s="15">
        <v>1074.1819613273401</v>
      </c>
      <c r="H19" s="15">
        <v>1088.60458053959</v>
      </c>
      <c r="I19" s="15">
        <v>1103.39330234572</v>
      </c>
      <c r="J19" s="15">
        <v>920.79746419957803</v>
      </c>
    </row>
    <row r="20" spans="1:10" x14ac:dyDescent="0.2">
      <c r="A20" s="10" t="s">
        <v>15</v>
      </c>
      <c r="B20" s="14">
        <v>876.97862647359898</v>
      </c>
      <c r="C20" s="14">
        <v>1059.9121944389001</v>
      </c>
      <c r="D20" s="14">
        <v>1198.0314911631001</v>
      </c>
      <c r="E20" s="14">
        <v>1213.6059873213001</v>
      </c>
      <c r="F20" s="14">
        <v>1119.80281990557</v>
      </c>
      <c r="G20" s="14">
        <v>1013.8296693976999</v>
      </c>
      <c r="H20" s="14">
        <v>1036.55299430437</v>
      </c>
      <c r="I20" s="14">
        <v>1050.2164271961601</v>
      </c>
      <c r="J20" s="14">
        <v>869.84466266761206</v>
      </c>
    </row>
    <row r="21" spans="1:10" x14ac:dyDescent="0.2">
      <c r="A21" s="10" t="s">
        <v>16</v>
      </c>
      <c r="B21" s="14">
        <v>136.975822666016</v>
      </c>
      <c r="C21" s="14">
        <v>194.863078807351</v>
      </c>
      <c r="D21" s="14">
        <v>232.59038130524399</v>
      </c>
      <c r="E21" s="14">
        <v>253.688413159514</v>
      </c>
      <c r="F21" s="14">
        <v>234.061078204501</v>
      </c>
      <c r="G21" s="14">
        <v>210.594520045206</v>
      </c>
      <c r="H21" s="14">
        <v>201.21515602367401</v>
      </c>
      <c r="I21" s="14">
        <v>206.422960807837</v>
      </c>
      <c r="J21" s="14">
        <v>162.953824816446</v>
      </c>
    </row>
    <row r="22" spans="1:10" x14ac:dyDescent="0.2">
      <c r="A22" s="12" t="s">
        <v>17</v>
      </c>
      <c r="B22" s="16">
        <v>112.15230330411801</v>
      </c>
      <c r="C22" s="16">
        <v>135.10350563131399</v>
      </c>
      <c r="D22" s="16">
        <v>158.08967927939801</v>
      </c>
      <c r="E22" s="16">
        <v>155.80773028434101</v>
      </c>
      <c r="F22" s="16">
        <v>138.47297153178499</v>
      </c>
      <c r="G22" s="16">
        <v>120.76010574698699</v>
      </c>
      <c r="H22" s="16">
        <v>117.97631297805</v>
      </c>
      <c r="I22" s="16">
        <v>119.67482609416101</v>
      </c>
      <c r="J22" s="16">
        <v>116.28232714764199</v>
      </c>
    </row>
    <row r="23" spans="1:10" x14ac:dyDescent="0.2">
      <c r="A23" s="9" t="s">
        <v>21</v>
      </c>
      <c r="B23" s="15">
        <v>655.20648442034098</v>
      </c>
      <c r="C23" s="15">
        <v>792.62809441163301</v>
      </c>
      <c r="D23" s="15">
        <v>905.99143240341095</v>
      </c>
      <c r="E23" s="15">
        <v>933.70016805407295</v>
      </c>
      <c r="F23" s="15">
        <v>875.19643741806897</v>
      </c>
      <c r="G23" s="15">
        <v>793.45715461298005</v>
      </c>
      <c r="H23" s="15">
        <v>817.89698909947401</v>
      </c>
      <c r="I23" s="15">
        <v>840.777799174405</v>
      </c>
      <c r="J23" s="15">
        <v>712.66484290369601</v>
      </c>
    </row>
    <row r="24" spans="1:10" x14ac:dyDescent="0.2">
      <c r="A24" s="10" t="s">
        <v>15</v>
      </c>
      <c r="B24" s="14">
        <v>613.72582709000096</v>
      </c>
      <c r="C24" s="14">
        <v>744.88244697142397</v>
      </c>
      <c r="D24" s="14">
        <v>848.65543643787998</v>
      </c>
      <c r="E24" s="14">
        <v>880.028306132343</v>
      </c>
      <c r="F24" s="14">
        <v>824.30546451176497</v>
      </c>
      <c r="G24" s="14">
        <v>746.41880536504902</v>
      </c>
      <c r="H24" s="14">
        <v>774.49847853944902</v>
      </c>
      <c r="I24" s="14">
        <v>797.93674656493499</v>
      </c>
      <c r="J24" s="14">
        <v>672.78504915482904</v>
      </c>
    </row>
    <row r="25" spans="1:10" x14ac:dyDescent="0.2">
      <c r="A25" s="10" t="s">
        <v>16</v>
      </c>
      <c r="B25" s="14">
        <v>97.851077038007801</v>
      </c>
      <c r="C25" s="14">
        <v>140.160187066719</v>
      </c>
      <c r="D25" s="14">
        <v>173.35869164770301</v>
      </c>
      <c r="E25" s="14">
        <v>187.89228016548901</v>
      </c>
      <c r="F25" s="14">
        <v>179.16081480617299</v>
      </c>
      <c r="G25" s="14">
        <v>162.00931448562</v>
      </c>
      <c r="H25" s="14">
        <v>160.991980681993</v>
      </c>
      <c r="I25" s="14">
        <v>163.82337542452001</v>
      </c>
      <c r="J25" s="14">
        <v>131.69779768562901</v>
      </c>
    </row>
    <row r="26" spans="1:10" x14ac:dyDescent="0.2">
      <c r="A26" s="12" t="s">
        <v>17</v>
      </c>
      <c r="B26" s="16">
        <v>72.370508533784005</v>
      </c>
      <c r="C26" s="16">
        <v>88.3867872941196</v>
      </c>
      <c r="D26" s="16">
        <v>104.059319600903</v>
      </c>
      <c r="E26" s="16">
        <v>105.38707875061699</v>
      </c>
      <c r="F26" s="16">
        <v>92.694272079338603</v>
      </c>
      <c r="G26" s="16">
        <v>82.684598287378805</v>
      </c>
      <c r="H26" s="16">
        <v>83.214840022755894</v>
      </c>
      <c r="I26" s="16">
        <v>83.758939242378901</v>
      </c>
      <c r="J26" s="16">
        <v>80.828684212947195</v>
      </c>
    </row>
    <row r="28" spans="1:10" x14ac:dyDescent="0.2">
      <c r="A28" s="13" t="s">
        <v>22</v>
      </c>
    </row>
    <row r="29" spans="1:10" x14ac:dyDescent="0.2">
      <c r="A29" s="13" t="s">
        <v>23</v>
      </c>
    </row>
    <row r="30" spans="1:10" x14ac:dyDescent="0.2">
      <c r="A30" s="13" t="s">
        <v>24</v>
      </c>
    </row>
    <row r="31" spans="1:10" x14ac:dyDescent="0.2">
      <c r="A31" s="13" t="s">
        <v>25</v>
      </c>
    </row>
    <row r="32" spans="1:10" x14ac:dyDescent="0.2">
      <c r="A32" s="13" t="s">
        <v>30</v>
      </c>
    </row>
    <row r="33" spans="1:1" x14ac:dyDescent="0.2">
      <c r="A33" s="13" t="s">
        <v>26</v>
      </c>
    </row>
    <row r="34" spans="1:1" x14ac:dyDescent="0.2">
      <c r="A34" s="13"/>
    </row>
    <row r="35" spans="1:1" x14ac:dyDescent="0.2">
      <c r="A35" s="13" t="s">
        <v>143</v>
      </c>
    </row>
    <row r="36" spans="1:1" x14ac:dyDescent="0.2">
      <c r="A36" s="13" t="s">
        <v>278</v>
      </c>
    </row>
  </sheetData>
  <mergeCells count="1">
    <mergeCell ref="B6:J6"/>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33"/>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HYPERLINK("#'Contents'!A7", "Link to contents")</f>
        <v>Link to contents</v>
      </c>
    </row>
    <row r="3" spans="1:10" ht="15" x14ac:dyDescent="0.25">
      <c r="A3" s="2" t="s">
        <v>32</v>
      </c>
    </row>
    <row r="5" spans="1:10" x14ac:dyDescent="0.2">
      <c r="B5" s="5" t="s">
        <v>4</v>
      </c>
      <c r="C5" s="5" t="s">
        <v>5</v>
      </c>
      <c r="D5" s="5" t="s">
        <v>6</v>
      </c>
      <c r="E5" s="5" t="s">
        <v>7</v>
      </c>
      <c r="F5" s="5" t="s">
        <v>8</v>
      </c>
      <c r="G5" s="5" t="s">
        <v>9</v>
      </c>
      <c r="H5" s="5" t="s">
        <v>10</v>
      </c>
      <c r="I5" s="5" t="s">
        <v>11</v>
      </c>
      <c r="J5" s="5" t="s">
        <v>12</v>
      </c>
    </row>
    <row r="6" spans="1:10" x14ac:dyDescent="0.2">
      <c r="A6" s="6"/>
      <c r="B6" s="91" t="s">
        <v>13</v>
      </c>
      <c r="C6" s="92"/>
      <c r="D6" s="92"/>
      <c r="E6" s="92"/>
      <c r="F6" s="92"/>
      <c r="G6" s="92"/>
      <c r="H6" s="92"/>
      <c r="I6" s="92"/>
      <c r="J6" s="92"/>
    </row>
    <row r="7" spans="1:10" x14ac:dyDescent="0.2">
      <c r="A7" s="9" t="s">
        <v>14</v>
      </c>
      <c r="B7" s="8">
        <v>1296</v>
      </c>
      <c r="C7" s="8">
        <v>1878</v>
      </c>
      <c r="D7" s="8">
        <v>2267</v>
      </c>
      <c r="E7" s="8">
        <v>2656</v>
      </c>
      <c r="F7" s="8">
        <v>2707</v>
      </c>
      <c r="G7" s="8">
        <v>2662</v>
      </c>
      <c r="H7" s="8">
        <v>3042</v>
      </c>
      <c r="I7" s="8">
        <v>3513</v>
      </c>
      <c r="J7" s="8">
        <v>3080</v>
      </c>
    </row>
    <row r="8" spans="1:10" x14ac:dyDescent="0.2">
      <c r="A8" s="10" t="s">
        <v>15</v>
      </c>
      <c r="B8" s="7">
        <v>1110</v>
      </c>
      <c r="C8" s="7">
        <v>1551</v>
      </c>
      <c r="D8" s="7">
        <v>1857</v>
      </c>
      <c r="E8" s="7">
        <v>2151</v>
      </c>
      <c r="F8" s="7">
        <v>2169</v>
      </c>
      <c r="G8" s="7">
        <v>2125</v>
      </c>
      <c r="H8" s="7">
        <v>2430</v>
      </c>
      <c r="I8" s="7">
        <v>2832</v>
      </c>
      <c r="J8" s="7">
        <v>2543</v>
      </c>
    </row>
    <row r="9" spans="1:10" x14ac:dyDescent="0.2">
      <c r="A9" s="10" t="s">
        <v>16</v>
      </c>
      <c r="B9" s="7">
        <v>130</v>
      </c>
      <c r="C9" s="7">
        <v>242</v>
      </c>
      <c r="D9" s="7">
        <v>310</v>
      </c>
      <c r="E9" s="7">
        <v>363</v>
      </c>
      <c r="F9" s="7">
        <v>407</v>
      </c>
      <c r="G9" s="7">
        <v>412</v>
      </c>
      <c r="H9" s="7">
        <v>487</v>
      </c>
      <c r="I9" s="7">
        <v>535</v>
      </c>
      <c r="J9" s="7">
        <v>393</v>
      </c>
    </row>
    <row r="10" spans="1:10" x14ac:dyDescent="0.2">
      <c r="A10" s="12" t="s">
        <v>17</v>
      </c>
      <c r="B10" s="11">
        <v>56</v>
      </c>
      <c r="C10" s="11">
        <v>85</v>
      </c>
      <c r="D10" s="11">
        <v>100</v>
      </c>
      <c r="E10" s="11">
        <v>142</v>
      </c>
      <c r="F10" s="11">
        <v>131</v>
      </c>
      <c r="G10" s="11">
        <v>125</v>
      </c>
      <c r="H10" s="11">
        <v>125</v>
      </c>
      <c r="I10" s="11">
        <v>146</v>
      </c>
      <c r="J10" s="11">
        <v>144</v>
      </c>
    </row>
    <row r="11" spans="1:10" x14ac:dyDescent="0.2">
      <c r="A11" s="9" t="s">
        <v>18</v>
      </c>
      <c r="B11" s="8">
        <v>8301</v>
      </c>
      <c r="C11" s="8">
        <v>10973</v>
      </c>
      <c r="D11" s="8">
        <v>14367</v>
      </c>
      <c r="E11" s="8">
        <v>16700</v>
      </c>
      <c r="F11" s="8">
        <v>16078</v>
      </c>
      <c r="G11" s="8">
        <v>14415</v>
      </c>
      <c r="H11" s="8">
        <v>15847</v>
      </c>
      <c r="I11" s="8">
        <v>17233</v>
      </c>
      <c r="J11" s="8">
        <v>14487</v>
      </c>
    </row>
    <row r="12" spans="1:10" x14ac:dyDescent="0.2">
      <c r="A12" s="10" t="s">
        <v>15</v>
      </c>
      <c r="B12" s="7">
        <v>6812</v>
      </c>
      <c r="C12" s="7">
        <v>8993</v>
      </c>
      <c r="D12" s="7">
        <v>11724</v>
      </c>
      <c r="E12" s="7">
        <v>13721</v>
      </c>
      <c r="F12" s="7">
        <v>13384</v>
      </c>
      <c r="G12" s="7">
        <v>11955</v>
      </c>
      <c r="H12" s="7">
        <v>13204</v>
      </c>
      <c r="I12" s="7">
        <v>14592</v>
      </c>
      <c r="J12" s="7">
        <v>12132</v>
      </c>
    </row>
    <row r="13" spans="1:10" x14ac:dyDescent="0.2">
      <c r="A13" s="10" t="s">
        <v>16</v>
      </c>
      <c r="B13" s="7">
        <v>916</v>
      </c>
      <c r="C13" s="7">
        <v>1283</v>
      </c>
      <c r="D13" s="7">
        <v>1820</v>
      </c>
      <c r="E13" s="7">
        <v>1998</v>
      </c>
      <c r="F13" s="7">
        <v>1868</v>
      </c>
      <c r="G13" s="7">
        <v>1720</v>
      </c>
      <c r="H13" s="7">
        <v>1807</v>
      </c>
      <c r="I13" s="7">
        <v>1796</v>
      </c>
      <c r="J13" s="7">
        <v>1501</v>
      </c>
    </row>
    <row r="14" spans="1:10" x14ac:dyDescent="0.2">
      <c r="A14" s="12" t="s">
        <v>17</v>
      </c>
      <c r="B14" s="11">
        <v>573</v>
      </c>
      <c r="C14" s="11">
        <v>697</v>
      </c>
      <c r="D14" s="11">
        <v>823</v>
      </c>
      <c r="E14" s="11">
        <v>981</v>
      </c>
      <c r="F14" s="11">
        <v>826</v>
      </c>
      <c r="G14" s="11">
        <v>740</v>
      </c>
      <c r="H14" s="11">
        <v>836</v>
      </c>
      <c r="I14" s="11">
        <v>845</v>
      </c>
      <c r="J14" s="11">
        <v>854</v>
      </c>
    </row>
    <row r="15" spans="1:10" x14ac:dyDescent="0.2">
      <c r="A15" s="9" t="s">
        <v>19</v>
      </c>
      <c r="B15" s="8">
        <v>3562</v>
      </c>
      <c r="C15" s="8">
        <v>4346</v>
      </c>
      <c r="D15" s="8">
        <v>5027</v>
      </c>
      <c r="E15" s="8">
        <v>5701</v>
      </c>
      <c r="F15" s="8">
        <v>5622</v>
      </c>
      <c r="G15" s="8">
        <v>5405</v>
      </c>
      <c r="H15" s="8">
        <v>5845</v>
      </c>
      <c r="I15" s="8">
        <v>6880</v>
      </c>
      <c r="J15" s="8">
        <v>5804</v>
      </c>
    </row>
    <row r="16" spans="1:10" x14ac:dyDescent="0.2">
      <c r="A16" s="10" t="s">
        <v>15</v>
      </c>
      <c r="B16" s="7">
        <v>3055</v>
      </c>
      <c r="C16" s="7">
        <v>3675</v>
      </c>
      <c r="D16" s="7">
        <v>4221</v>
      </c>
      <c r="E16" s="7">
        <v>4765</v>
      </c>
      <c r="F16" s="7">
        <v>4619</v>
      </c>
      <c r="G16" s="7">
        <v>4441</v>
      </c>
      <c r="H16" s="7">
        <v>4809</v>
      </c>
      <c r="I16" s="7">
        <v>5717</v>
      </c>
      <c r="J16" s="7">
        <v>4859</v>
      </c>
    </row>
    <row r="17" spans="1:10" x14ac:dyDescent="0.2">
      <c r="A17" s="10" t="s">
        <v>16</v>
      </c>
      <c r="B17" s="7">
        <v>299</v>
      </c>
      <c r="C17" s="7">
        <v>438</v>
      </c>
      <c r="D17" s="7">
        <v>515</v>
      </c>
      <c r="E17" s="7">
        <v>627</v>
      </c>
      <c r="F17" s="7">
        <v>702</v>
      </c>
      <c r="G17" s="7">
        <v>685</v>
      </c>
      <c r="H17" s="7">
        <v>767</v>
      </c>
      <c r="I17" s="7">
        <v>858</v>
      </c>
      <c r="J17" s="7">
        <v>665</v>
      </c>
    </row>
    <row r="18" spans="1:10" x14ac:dyDescent="0.2">
      <c r="A18" s="12" t="s">
        <v>17</v>
      </c>
      <c r="B18" s="11">
        <v>208</v>
      </c>
      <c r="C18" s="11">
        <v>233</v>
      </c>
      <c r="D18" s="11">
        <v>291</v>
      </c>
      <c r="E18" s="11">
        <v>309</v>
      </c>
      <c r="F18" s="11">
        <v>301</v>
      </c>
      <c r="G18" s="11">
        <v>279</v>
      </c>
      <c r="H18" s="11">
        <v>269</v>
      </c>
      <c r="I18" s="11">
        <v>305</v>
      </c>
      <c r="J18" s="11">
        <v>280</v>
      </c>
    </row>
    <row r="19" spans="1:10" x14ac:dyDescent="0.2">
      <c r="A19" s="9" t="s">
        <v>20</v>
      </c>
      <c r="B19" s="8">
        <v>30048</v>
      </c>
      <c r="C19" s="8">
        <v>37710</v>
      </c>
      <c r="D19" s="8">
        <v>45273</v>
      </c>
      <c r="E19" s="8">
        <v>48303</v>
      </c>
      <c r="F19" s="8">
        <v>44618</v>
      </c>
      <c r="G19" s="8">
        <v>40209</v>
      </c>
      <c r="H19" s="8">
        <v>42433</v>
      </c>
      <c r="I19" s="8">
        <v>45082</v>
      </c>
      <c r="J19" s="8">
        <v>36236</v>
      </c>
    </row>
    <row r="20" spans="1:10" x14ac:dyDescent="0.2">
      <c r="A20" s="10" t="s">
        <v>15</v>
      </c>
      <c r="B20" s="7">
        <v>25050</v>
      </c>
      <c r="C20" s="7">
        <v>31220</v>
      </c>
      <c r="D20" s="7">
        <v>37127</v>
      </c>
      <c r="E20" s="7">
        <v>39732</v>
      </c>
      <c r="F20" s="7">
        <v>36472</v>
      </c>
      <c r="G20" s="7">
        <v>33079</v>
      </c>
      <c r="H20" s="7">
        <v>35379</v>
      </c>
      <c r="I20" s="7">
        <v>37600</v>
      </c>
      <c r="J20" s="7">
        <v>29931</v>
      </c>
    </row>
    <row r="21" spans="1:10" x14ac:dyDescent="0.2">
      <c r="A21" s="10" t="s">
        <v>16</v>
      </c>
      <c r="B21" s="7">
        <v>2589</v>
      </c>
      <c r="C21" s="7">
        <v>3748</v>
      </c>
      <c r="D21" s="7">
        <v>4586</v>
      </c>
      <c r="E21" s="7">
        <v>5153</v>
      </c>
      <c r="F21" s="7">
        <v>4790</v>
      </c>
      <c r="G21" s="7">
        <v>4325</v>
      </c>
      <c r="H21" s="7">
        <v>4281</v>
      </c>
      <c r="I21" s="7">
        <v>4513</v>
      </c>
      <c r="J21" s="7">
        <v>3476</v>
      </c>
    </row>
    <row r="22" spans="1:10" x14ac:dyDescent="0.2">
      <c r="A22" s="12" t="s">
        <v>17</v>
      </c>
      <c r="B22" s="11">
        <v>2409</v>
      </c>
      <c r="C22" s="11">
        <v>2742</v>
      </c>
      <c r="D22" s="11">
        <v>3560</v>
      </c>
      <c r="E22" s="11">
        <v>3418</v>
      </c>
      <c r="F22" s="11">
        <v>3356</v>
      </c>
      <c r="G22" s="11">
        <v>2805</v>
      </c>
      <c r="H22" s="11">
        <v>2773</v>
      </c>
      <c r="I22" s="11">
        <v>2969</v>
      </c>
      <c r="J22" s="11">
        <v>2829</v>
      </c>
    </row>
    <row r="23" spans="1:10" x14ac:dyDescent="0.2">
      <c r="A23" s="9" t="s">
        <v>21</v>
      </c>
      <c r="B23" s="8">
        <v>43567</v>
      </c>
      <c r="C23" s="8">
        <v>55237</v>
      </c>
      <c r="D23" s="8">
        <v>67262</v>
      </c>
      <c r="E23" s="8">
        <v>73669</v>
      </c>
      <c r="F23" s="8">
        <v>69313</v>
      </c>
      <c r="G23" s="8">
        <v>62945</v>
      </c>
      <c r="H23" s="8">
        <v>67476</v>
      </c>
      <c r="I23" s="8">
        <v>72874</v>
      </c>
      <c r="J23" s="8">
        <v>59742</v>
      </c>
    </row>
    <row r="24" spans="1:10" x14ac:dyDescent="0.2">
      <c r="A24" s="10" t="s">
        <v>15</v>
      </c>
      <c r="B24" s="7">
        <v>36332</v>
      </c>
      <c r="C24" s="7">
        <v>45701</v>
      </c>
      <c r="D24" s="7">
        <v>55201</v>
      </c>
      <c r="E24" s="7">
        <v>60614</v>
      </c>
      <c r="F24" s="7">
        <v>56881</v>
      </c>
      <c r="G24" s="7">
        <v>51804</v>
      </c>
      <c r="H24" s="7">
        <v>56066</v>
      </c>
      <c r="I24" s="7">
        <v>60883</v>
      </c>
      <c r="J24" s="7">
        <v>49581</v>
      </c>
    </row>
    <row r="25" spans="1:10" x14ac:dyDescent="0.2">
      <c r="A25" s="10" t="s">
        <v>16</v>
      </c>
      <c r="B25" s="7">
        <v>3948</v>
      </c>
      <c r="C25" s="7">
        <v>5735</v>
      </c>
      <c r="D25" s="7">
        <v>7253</v>
      </c>
      <c r="E25" s="7">
        <v>8168</v>
      </c>
      <c r="F25" s="7">
        <v>7786</v>
      </c>
      <c r="G25" s="7">
        <v>7165</v>
      </c>
      <c r="H25" s="7">
        <v>7362</v>
      </c>
      <c r="I25" s="7">
        <v>7719</v>
      </c>
      <c r="J25" s="7">
        <v>6044</v>
      </c>
    </row>
    <row r="26" spans="1:10" x14ac:dyDescent="0.2">
      <c r="A26" s="12" t="s">
        <v>17</v>
      </c>
      <c r="B26" s="11">
        <v>3287</v>
      </c>
      <c r="C26" s="11">
        <v>3801</v>
      </c>
      <c r="D26" s="11">
        <v>4808</v>
      </c>
      <c r="E26" s="11">
        <v>4888</v>
      </c>
      <c r="F26" s="11">
        <v>4648</v>
      </c>
      <c r="G26" s="11">
        <v>3979</v>
      </c>
      <c r="H26" s="11">
        <v>4048</v>
      </c>
      <c r="I26" s="11">
        <v>4274</v>
      </c>
      <c r="J26" s="11">
        <v>4117</v>
      </c>
    </row>
    <row r="28" spans="1:10" x14ac:dyDescent="0.2">
      <c r="A28" s="13" t="s">
        <v>22</v>
      </c>
    </row>
    <row r="29" spans="1:10" x14ac:dyDescent="0.2">
      <c r="A29" s="13" t="s">
        <v>33</v>
      </c>
    </row>
    <row r="30" spans="1:10" x14ac:dyDescent="0.2">
      <c r="A30" s="13" t="s">
        <v>34</v>
      </c>
    </row>
    <row r="31" spans="1:10" x14ac:dyDescent="0.2">
      <c r="A31" s="13"/>
    </row>
    <row r="32" spans="1:10" x14ac:dyDescent="0.2">
      <c r="A32" s="13" t="s">
        <v>143</v>
      </c>
    </row>
    <row r="33" spans="1:1" x14ac:dyDescent="0.2">
      <c r="A33" s="13" t="s">
        <v>278</v>
      </c>
    </row>
  </sheetData>
  <mergeCells count="1">
    <mergeCell ref="B6:J6"/>
  </mergeCells>
  <conditionalFormatting sqref="B7:J10">
    <cfRule type="expression" dxfId="39" priority="5">
      <formula>B7=2</formula>
    </cfRule>
  </conditionalFormatting>
  <conditionalFormatting sqref="B11:J14">
    <cfRule type="expression" dxfId="38" priority="4">
      <formula>B11=2</formula>
    </cfRule>
  </conditionalFormatting>
  <conditionalFormatting sqref="B15:J18">
    <cfRule type="expression" dxfId="37" priority="3">
      <formula>B15=2</formula>
    </cfRule>
  </conditionalFormatting>
  <conditionalFormatting sqref="B19:J22">
    <cfRule type="expression" dxfId="36" priority="2">
      <formula>B19=2</formula>
    </cfRule>
  </conditionalFormatting>
  <conditionalFormatting sqref="B23:J26">
    <cfRule type="expression" dxfId="35" priority="1">
      <formula>B23=2</formula>
    </cfRule>
  </conditionalFormatting>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34"/>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HYPERLINK("#'Contents'!A8", "Link to contents")</f>
        <v>Link to contents</v>
      </c>
    </row>
    <row r="3" spans="1:10" ht="15" x14ac:dyDescent="0.25">
      <c r="A3" s="2" t="s">
        <v>36</v>
      </c>
    </row>
    <row r="5" spans="1:10" x14ac:dyDescent="0.2">
      <c r="B5" s="5" t="s">
        <v>4</v>
      </c>
      <c r="C5" s="5" t="s">
        <v>5</v>
      </c>
      <c r="D5" s="5" t="s">
        <v>6</v>
      </c>
      <c r="E5" s="5" t="s">
        <v>7</v>
      </c>
      <c r="F5" s="5" t="s">
        <v>8</v>
      </c>
      <c r="G5" s="5" t="s">
        <v>9</v>
      </c>
      <c r="H5" s="5" t="s">
        <v>10</v>
      </c>
      <c r="I5" s="5" t="s">
        <v>11</v>
      </c>
      <c r="J5" s="5" t="s">
        <v>12</v>
      </c>
    </row>
    <row r="6" spans="1:10" x14ac:dyDescent="0.2">
      <c r="A6" s="6"/>
      <c r="B6" s="91" t="s">
        <v>29</v>
      </c>
      <c r="C6" s="92"/>
      <c r="D6" s="92"/>
      <c r="E6" s="92"/>
      <c r="F6" s="92"/>
      <c r="G6" s="92"/>
      <c r="H6" s="92"/>
      <c r="I6" s="92"/>
      <c r="J6" s="92"/>
    </row>
    <row r="7" spans="1:10" x14ac:dyDescent="0.2">
      <c r="A7" s="9" t="s">
        <v>14</v>
      </c>
      <c r="B7" s="15">
        <v>2189.17069957179</v>
      </c>
      <c r="C7" s="15">
        <v>3083.8451180662701</v>
      </c>
      <c r="D7" s="15">
        <v>3620.6827710121802</v>
      </c>
      <c r="E7" s="15">
        <v>4126.3059773954201</v>
      </c>
      <c r="F7" s="15">
        <v>4086.31529688809</v>
      </c>
      <c r="G7" s="15">
        <v>3899.4235825771102</v>
      </c>
      <c r="H7" s="15">
        <v>4321.0534165725603</v>
      </c>
      <c r="I7" s="15">
        <v>4841.4103898072699</v>
      </c>
      <c r="J7" s="15">
        <v>4122.6625975451398</v>
      </c>
    </row>
    <row r="8" spans="1:10" x14ac:dyDescent="0.2">
      <c r="A8" s="10" t="s">
        <v>15</v>
      </c>
      <c r="B8" s="14">
        <v>1874.9841639850999</v>
      </c>
      <c r="C8" s="14">
        <v>2546.8816709908401</v>
      </c>
      <c r="D8" s="14">
        <v>2965.8614493911</v>
      </c>
      <c r="E8" s="14">
        <v>3341.7485532295</v>
      </c>
      <c r="F8" s="14">
        <v>3274.1846615996601</v>
      </c>
      <c r="G8" s="14">
        <v>3112.8005683607598</v>
      </c>
      <c r="H8" s="14">
        <v>3451.7290605757098</v>
      </c>
      <c r="I8" s="14">
        <v>3902.8961639436902</v>
      </c>
      <c r="J8" s="14">
        <v>3403.8736966095098</v>
      </c>
    </row>
    <row r="9" spans="1:10" x14ac:dyDescent="0.2">
      <c r="A9" s="10" t="s">
        <v>16</v>
      </c>
      <c r="B9" s="14">
        <v>219.59273992618299</v>
      </c>
      <c r="C9" s="14">
        <v>397.38579263686802</v>
      </c>
      <c r="D9" s="14">
        <v>495.10880415252501</v>
      </c>
      <c r="E9" s="14">
        <v>563.94919796481099</v>
      </c>
      <c r="F9" s="14">
        <v>614.38135420519097</v>
      </c>
      <c r="G9" s="14">
        <v>603.51709843041601</v>
      </c>
      <c r="H9" s="14">
        <v>691.76627674912504</v>
      </c>
      <c r="I9" s="14">
        <v>737.30559594275201</v>
      </c>
      <c r="J9" s="14">
        <v>526.04103923222101</v>
      </c>
    </row>
    <row r="10" spans="1:10" x14ac:dyDescent="0.2">
      <c r="A10" s="12" t="s">
        <v>17</v>
      </c>
      <c r="B10" s="16">
        <v>94.593795660509599</v>
      </c>
      <c r="C10" s="16">
        <v>139.577654438569</v>
      </c>
      <c r="D10" s="16">
        <v>159.712517468557</v>
      </c>
      <c r="E10" s="16">
        <v>220.60822620111099</v>
      </c>
      <c r="F10" s="16">
        <v>197.74928108324301</v>
      </c>
      <c r="G10" s="16">
        <v>183.10591578592701</v>
      </c>
      <c r="H10" s="16">
        <v>177.55807924772199</v>
      </c>
      <c r="I10" s="16">
        <v>201.20862992082601</v>
      </c>
      <c r="J10" s="16">
        <v>192.747861703409</v>
      </c>
    </row>
    <row r="11" spans="1:10" x14ac:dyDescent="0.2">
      <c r="A11" s="9" t="s">
        <v>18</v>
      </c>
      <c r="B11" s="15">
        <v>483.29485876972598</v>
      </c>
      <c r="C11" s="15">
        <v>627.09988164368394</v>
      </c>
      <c r="D11" s="15">
        <v>807.97435312702703</v>
      </c>
      <c r="E11" s="15">
        <v>924.15074282074602</v>
      </c>
      <c r="F11" s="15">
        <v>873.92617503472604</v>
      </c>
      <c r="G11" s="15">
        <v>768.72087299813904</v>
      </c>
      <c r="H11" s="15">
        <v>828.88843847868895</v>
      </c>
      <c r="I11" s="15">
        <v>884.54217256143295</v>
      </c>
      <c r="J11" s="15">
        <v>730.18122728106698</v>
      </c>
    </row>
    <row r="12" spans="1:10" x14ac:dyDescent="0.2">
      <c r="A12" s="10" t="s">
        <v>15</v>
      </c>
      <c r="B12" s="14">
        <v>396.60337042999299</v>
      </c>
      <c r="C12" s="14">
        <v>513.94415707843302</v>
      </c>
      <c r="D12" s="14">
        <v>659.33676592616905</v>
      </c>
      <c r="E12" s="14">
        <v>759.29774504451802</v>
      </c>
      <c r="F12" s="14">
        <v>727.49271841427901</v>
      </c>
      <c r="G12" s="14">
        <v>637.53437646151599</v>
      </c>
      <c r="H12" s="14">
        <v>690.64447161434998</v>
      </c>
      <c r="I12" s="14">
        <v>748.98389032765203</v>
      </c>
      <c r="J12" s="14">
        <v>611.483305679154</v>
      </c>
    </row>
    <row r="13" spans="1:10" x14ac:dyDescent="0.2">
      <c r="A13" s="10" t="s">
        <v>16</v>
      </c>
      <c r="B13" s="14">
        <v>53.330693968566301</v>
      </c>
      <c r="C13" s="14">
        <v>73.322623544048696</v>
      </c>
      <c r="D13" s="14">
        <v>102.353540940432</v>
      </c>
      <c r="E13" s="14">
        <v>110.566058931488</v>
      </c>
      <c r="F13" s="14">
        <v>101.535893454713</v>
      </c>
      <c r="G13" s="14">
        <v>91.723891887395098</v>
      </c>
      <c r="H13" s="14">
        <v>94.516401106265604</v>
      </c>
      <c r="I13" s="14">
        <v>92.185791325963805</v>
      </c>
      <c r="J13" s="14">
        <v>75.654174235444302</v>
      </c>
    </row>
    <row r="14" spans="1:10" x14ac:dyDescent="0.2">
      <c r="A14" s="12" t="s">
        <v>17</v>
      </c>
      <c r="B14" s="16">
        <v>33.360794371166499</v>
      </c>
      <c r="C14" s="16">
        <v>39.833101021201799</v>
      </c>
      <c r="D14" s="16">
        <v>46.284046260426202</v>
      </c>
      <c r="E14" s="16">
        <v>54.286938844739602</v>
      </c>
      <c r="F14" s="16">
        <v>44.897563165734802</v>
      </c>
      <c r="G14" s="16">
        <v>39.462604649228098</v>
      </c>
      <c r="H14" s="16">
        <v>43.727565758073098</v>
      </c>
      <c r="I14" s="16">
        <v>43.372490907817003</v>
      </c>
      <c r="J14" s="16">
        <v>43.043747366468601</v>
      </c>
    </row>
    <row r="15" spans="1:10" x14ac:dyDescent="0.2">
      <c r="A15" s="9" t="s">
        <v>19</v>
      </c>
      <c r="B15" s="15">
        <v>6379.3396792420699</v>
      </c>
      <c r="C15" s="15">
        <v>7537.7450937882104</v>
      </c>
      <c r="D15" s="15">
        <v>8452.2908785203908</v>
      </c>
      <c r="E15" s="15">
        <v>9298.4945605193207</v>
      </c>
      <c r="F15" s="15">
        <v>8901.8375280062701</v>
      </c>
      <c r="G15" s="15">
        <v>8301.7824641164898</v>
      </c>
      <c r="H15" s="15">
        <v>8697.3342558906006</v>
      </c>
      <c r="I15" s="15">
        <v>9927.20530412888</v>
      </c>
      <c r="J15" s="15">
        <v>8128.5100065823599</v>
      </c>
    </row>
    <row r="16" spans="1:10" x14ac:dyDescent="0.2">
      <c r="A16" s="10" t="s">
        <v>15</v>
      </c>
      <c r="B16" s="14">
        <v>5471.33147672222</v>
      </c>
      <c r="C16" s="14">
        <v>6373.9561020873598</v>
      </c>
      <c r="D16" s="14">
        <v>7097.0996216897902</v>
      </c>
      <c r="E16" s="14">
        <v>7771.85170687152</v>
      </c>
      <c r="F16" s="14">
        <v>7313.69397756332</v>
      </c>
      <c r="G16" s="14">
        <v>6821.1315306459401</v>
      </c>
      <c r="H16" s="14">
        <v>7155.7708189183804</v>
      </c>
      <c r="I16" s="14">
        <v>8249.1035935617492</v>
      </c>
      <c r="J16" s="14">
        <v>6805.0362029606604</v>
      </c>
    </row>
    <row r="17" spans="1:10" x14ac:dyDescent="0.2">
      <c r="A17" s="10" t="s">
        <v>16</v>
      </c>
      <c r="B17" s="14">
        <v>535.49201687068501</v>
      </c>
      <c r="C17" s="14">
        <v>759.67150277939197</v>
      </c>
      <c r="D17" s="14">
        <v>865.91004623791503</v>
      </c>
      <c r="E17" s="14">
        <v>1022.65498850125</v>
      </c>
      <c r="F17" s="14">
        <v>1111.5421459730301</v>
      </c>
      <c r="G17" s="14">
        <v>1052.12229193706</v>
      </c>
      <c r="H17" s="14">
        <v>1141.29262177384</v>
      </c>
      <c r="I17" s="14">
        <v>1238.01484752072</v>
      </c>
      <c r="J17" s="14">
        <v>931.33341736341595</v>
      </c>
    </row>
    <row r="18" spans="1:10" x14ac:dyDescent="0.2">
      <c r="A18" s="12" t="s">
        <v>17</v>
      </c>
      <c r="B18" s="16">
        <v>372.51618564917197</v>
      </c>
      <c r="C18" s="16">
        <v>404.11748892145698</v>
      </c>
      <c r="D18" s="16">
        <v>489.28121059268602</v>
      </c>
      <c r="E18" s="16">
        <v>503.98786514654802</v>
      </c>
      <c r="F18" s="16">
        <v>476.60140446991898</v>
      </c>
      <c r="G18" s="16">
        <v>428.52864153348702</v>
      </c>
      <c r="H18" s="16">
        <v>400.27081519838703</v>
      </c>
      <c r="I18" s="16">
        <v>440.086863046411</v>
      </c>
      <c r="J18" s="16">
        <v>392.14038625828101</v>
      </c>
    </row>
    <row r="19" spans="1:10" x14ac:dyDescent="0.2">
      <c r="A19" s="9" t="s">
        <v>20</v>
      </c>
      <c r="B19" s="15">
        <v>1788.7220858185401</v>
      </c>
      <c r="C19" s="15">
        <v>2209.3465730081798</v>
      </c>
      <c r="D19" s="15">
        <v>2620.7228304709602</v>
      </c>
      <c r="E19" s="15">
        <v>2764.8717104792399</v>
      </c>
      <c r="F19" s="15">
        <v>2517.68013194996</v>
      </c>
      <c r="G19" s="15">
        <v>2232.4795825198198</v>
      </c>
      <c r="H19" s="15">
        <v>2317.6337447211099</v>
      </c>
      <c r="I19" s="15">
        <v>2421.53523787117</v>
      </c>
      <c r="J19" s="15">
        <v>1915.27563932816</v>
      </c>
    </row>
    <row r="20" spans="1:10" x14ac:dyDescent="0.2">
      <c r="A20" s="10" t="s">
        <v>15</v>
      </c>
      <c r="B20" s="14">
        <v>1491.1970264162101</v>
      </c>
      <c r="C20" s="14">
        <v>1829.11164172144</v>
      </c>
      <c r="D20" s="14">
        <v>2149.17448649074</v>
      </c>
      <c r="E20" s="14">
        <v>2274.2662526294698</v>
      </c>
      <c r="F20" s="14">
        <v>2058.0220936052501</v>
      </c>
      <c r="G20" s="14">
        <v>1836.6085232205</v>
      </c>
      <c r="H20" s="14">
        <v>1932.3536929863101</v>
      </c>
      <c r="I20" s="14">
        <v>2019.6469753772301</v>
      </c>
      <c r="J20" s="14">
        <v>1582.0210608436701</v>
      </c>
    </row>
    <row r="21" spans="1:10" x14ac:dyDescent="0.2">
      <c r="A21" s="10" t="s">
        <v>16</v>
      </c>
      <c r="B21" s="14">
        <v>154.120123808047</v>
      </c>
      <c r="C21" s="14">
        <v>219.58713751351499</v>
      </c>
      <c r="D21" s="14">
        <v>265.47025601439799</v>
      </c>
      <c r="E21" s="14">
        <v>294.95857243027399</v>
      </c>
      <c r="F21" s="14">
        <v>270.28750351966198</v>
      </c>
      <c r="G21" s="14">
        <v>240.132164301481</v>
      </c>
      <c r="H21" s="14">
        <v>233.82249808288501</v>
      </c>
      <c r="I21" s="14">
        <v>242.41135106057001</v>
      </c>
      <c r="J21" s="14">
        <v>183.72607689327401</v>
      </c>
    </row>
    <row r="22" spans="1:10" x14ac:dyDescent="0.2">
      <c r="A22" s="12" t="s">
        <v>17</v>
      </c>
      <c r="B22" s="16">
        <v>143.40493559427799</v>
      </c>
      <c r="C22" s="16">
        <v>160.64779377322799</v>
      </c>
      <c r="D22" s="16">
        <v>206.078087965821</v>
      </c>
      <c r="E22" s="16">
        <v>195.646885419499</v>
      </c>
      <c r="F22" s="16">
        <v>189.37053482504999</v>
      </c>
      <c r="G22" s="16">
        <v>155.738894997839</v>
      </c>
      <c r="H22" s="16">
        <v>151.457553651913</v>
      </c>
      <c r="I22" s="16">
        <v>159.47691143337701</v>
      </c>
      <c r="J22" s="16">
        <v>149.528501591218</v>
      </c>
    </row>
    <row r="23" spans="1:10" x14ac:dyDescent="0.2">
      <c r="A23" s="9" t="s">
        <v>21</v>
      </c>
      <c r="B23" s="15">
        <v>1240.3485229313001</v>
      </c>
      <c r="C23" s="15">
        <v>1545.0066360016699</v>
      </c>
      <c r="D23" s="15">
        <v>1854.10276953535</v>
      </c>
      <c r="E23" s="15">
        <v>2002.0012131199601</v>
      </c>
      <c r="F23" s="15">
        <v>1852.6292043354099</v>
      </c>
      <c r="G23" s="15">
        <v>1652.2482664124</v>
      </c>
      <c r="H23" s="15">
        <v>1738.92986849659</v>
      </c>
      <c r="I23" s="15">
        <v>1844.06312336831</v>
      </c>
      <c r="J23" s="15">
        <v>1485.3482781451501</v>
      </c>
    </row>
    <row r="24" spans="1:10" x14ac:dyDescent="0.2">
      <c r="A24" s="10" t="s">
        <v>15</v>
      </c>
      <c r="B24" s="14">
        <v>1034.36873172677</v>
      </c>
      <c r="C24" s="14">
        <v>1278.2799259900501</v>
      </c>
      <c r="D24" s="14">
        <v>1521.6366890833001</v>
      </c>
      <c r="E24" s="14">
        <v>1647.22341191075</v>
      </c>
      <c r="F24" s="14">
        <v>1520.3410871236599</v>
      </c>
      <c r="G24" s="14">
        <v>1359.80727926329</v>
      </c>
      <c r="H24" s="14">
        <v>1444.8817654740899</v>
      </c>
      <c r="I24" s="14">
        <v>1540.63308093467</v>
      </c>
      <c r="J24" s="14">
        <v>1232.7182380689401</v>
      </c>
    </row>
    <row r="25" spans="1:10" x14ac:dyDescent="0.2">
      <c r="A25" s="10" t="s">
        <v>16</v>
      </c>
      <c r="B25" s="14">
        <v>112.399200508017</v>
      </c>
      <c r="C25" s="14">
        <v>160.41083073790401</v>
      </c>
      <c r="D25" s="14">
        <v>199.93172054711201</v>
      </c>
      <c r="E25" s="14">
        <v>221.970515532501</v>
      </c>
      <c r="F25" s="14">
        <v>208.10772849184801</v>
      </c>
      <c r="G25" s="14">
        <v>188.07464975526</v>
      </c>
      <c r="H25" s="14">
        <v>189.72674272143999</v>
      </c>
      <c r="I25" s="14">
        <v>195.327870698466</v>
      </c>
      <c r="J25" s="14">
        <v>150.270245273163</v>
      </c>
    </row>
    <row r="26" spans="1:10" x14ac:dyDescent="0.2">
      <c r="A26" s="12" t="s">
        <v>17</v>
      </c>
      <c r="B26" s="16">
        <v>93.580590696517703</v>
      </c>
      <c r="C26" s="16">
        <v>106.315879273718</v>
      </c>
      <c r="D26" s="16">
        <v>132.53435990493799</v>
      </c>
      <c r="E26" s="16">
        <v>132.83446130299501</v>
      </c>
      <c r="F26" s="16">
        <v>124.23384562421199</v>
      </c>
      <c r="G26" s="16">
        <v>104.445084630311</v>
      </c>
      <c r="H26" s="16">
        <v>104.32136030105799</v>
      </c>
      <c r="I26" s="16">
        <v>108.152781366141</v>
      </c>
      <c r="J26" s="16">
        <v>102.359794803046</v>
      </c>
    </row>
    <row r="28" spans="1:10" x14ac:dyDescent="0.2">
      <c r="A28" s="13" t="s">
        <v>22</v>
      </c>
    </row>
    <row r="29" spans="1:10" x14ac:dyDescent="0.2">
      <c r="A29" s="13" t="s">
        <v>33</v>
      </c>
    </row>
    <row r="30" spans="1:10" x14ac:dyDescent="0.2">
      <c r="A30" s="13" t="s">
        <v>30</v>
      </c>
    </row>
    <row r="31" spans="1:10" x14ac:dyDescent="0.2">
      <c r="A31" s="13" t="s">
        <v>26</v>
      </c>
    </row>
    <row r="32" spans="1:10" x14ac:dyDescent="0.2">
      <c r="A32" s="13"/>
    </row>
    <row r="33" spans="1:1" x14ac:dyDescent="0.2">
      <c r="A33" s="13" t="s">
        <v>143</v>
      </c>
    </row>
    <row r="34" spans="1:1" x14ac:dyDescent="0.2">
      <c r="A34" s="13" t="s">
        <v>278</v>
      </c>
    </row>
  </sheetData>
  <mergeCells count="1">
    <mergeCell ref="B6:J6"/>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33"/>
  <sheetViews>
    <sheetView showGridLines="0" workbookViewId="0">
      <pane xSplit="1" ySplit="6" topLeftCell="B7" activePane="bottomRight" state="frozen"/>
      <selection activeCell="A3" sqref="A3"/>
      <selection pane="topRight" activeCell="A3" sqref="A3"/>
      <selection pane="bottomLeft" activeCell="A3" sqref="A3"/>
      <selection pane="bottomRight" activeCell="A3" sqref="A3"/>
    </sheetView>
  </sheetViews>
  <sheetFormatPr defaultColWidth="11.42578125" defaultRowHeight="12.75" x14ac:dyDescent="0.2"/>
  <cols>
    <col min="1" max="1" width="70.7109375" customWidth="1"/>
    <col min="2" max="10" width="10.7109375" customWidth="1"/>
  </cols>
  <sheetData>
    <row r="1" spans="1:10" x14ac:dyDescent="0.2">
      <c r="A1" s="4" t="str">
        <f>HYPERLINK("#'Contents'!A9", "Link to contents")</f>
        <v>Link to contents</v>
      </c>
    </row>
    <row r="3" spans="1:10" ht="15" x14ac:dyDescent="0.25">
      <c r="A3" s="2" t="s">
        <v>38</v>
      </c>
    </row>
    <row r="5" spans="1:10" x14ac:dyDescent="0.2">
      <c r="B5" s="5" t="s">
        <v>4</v>
      </c>
      <c r="C5" s="5" t="s">
        <v>5</v>
      </c>
      <c r="D5" s="5" t="s">
        <v>6</v>
      </c>
      <c r="E5" s="5" t="s">
        <v>7</v>
      </c>
      <c r="F5" s="5" t="s">
        <v>8</v>
      </c>
      <c r="G5" s="5" t="s">
        <v>9</v>
      </c>
      <c r="H5" s="5" t="s">
        <v>10</v>
      </c>
      <c r="I5" s="5" t="s">
        <v>11</v>
      </c>
      <c r="J5" s="5" t="s">
        <v>12</v>
      </c>
    </row>
    <row r="6" spans="1:10" x14ac:dyDescent="0.2">
      <c r="A6" s="6"/>
      <c r="B6" s="91" t="s">
        <v>39</v>
      </c>
      <c r="C6" s="92"/>
      <c r="D6" s="92"/>
      <c r="E6" s="92"/>
      <c r="F6" s="92"/>
      <c r="G6" s="92"/>
      <c r="H6" s="92"/>
      <c r="I6" s="92"/>
      <c r="J6" s="92"/>
    </row>
    <row r="7" spans="1:10" x14ac:dyDescent="0.2">
      <c r="A7" s="9" t="s">
        <v>14</v>
      </c>
      <c r="B7" s="18">
        <v>1.6831168831168799</v>
      </c>
      <c r="C7" s="18">
        <v>1.8215324927255101</v>
      </c>
      <c r="D7" s="18">
        <v>1.8356275303643701</v>
      </c>
      <c r="E7" s="18">
        <v>1.98505231689088</v>
      </c>
      <c r="F7" s="18">
        <v>2.00370096225019</v>
      </c>
      <c r="G7" s="18">
        <v>2.0075414781297098</v>
      </c>
      <c r="H7" s="18">
        <v>2.0792891319207101</v>
      </c>
      <c r="I7" s="18">
        <v>2.19014962593516</v>
      </c>
      <c r="J7" s="18">
        <v>2.0838971583220598</v>
      </c>
    </row>
    <row r="8" spans="1:10" x14ac:dyDescent="0.2">
      <c r="A8" s="10" t="s">
        <v>15</v>
      </c>
      <c r="B8" s="17">
        <v>1.5502793296089401</v>
      </c>
      <c r="C8" s="17">
        <v>1.61394380853278</v>
      </c>
      <c r="D8" s="17">
        <v>1.63612334801762</v>
      </c>
      <c r="E8" s="17">
        <v>1.74878048780488</v>
      </c>
      <c r="F8" s="17">
        <v>1.7463768115942</v>
      </c>
      <c r="G8" s="17">
        <v>1.7346938775510199</v>
      </c>
      <c r="H8" s="17">
        <v>1.80803571428571</v>
      </c>
      <c r="I8" s="17">
        <v>1.8943143812709</v>
      </c>
      <c r="J8" s="17">
        <v>1.84408992023205</v>
      </c>
    </row>
    <row r="9" spans="1:10" x14ac:dyDescent="0.2">
      <c r="A9" s="10" t="s">
        <v>16</v>
      </c>
      <c r="B9" s="17">
        <v>1.15044247787611</v>
      </c>
      <c r="C9" s="17">
        <v>1.2410256410256399</v>
      </c>
      <c r="D9" s="17">
        <v>1.1969111969112001</v>
      </c>
      <c r="E9" s="17">
        <v>1.2140468227424701</v>
      </c>
      <c r="F9" s="17">
        <v>1.2370820668692999</v>
      </c>
      <c r="G9" s="17">
        <v>1.2795031055900601</v>
      </c>
      <c r="H9" s="17">
        <v>1.2649350649350699</v>
      </c>
      <c r="I9" s="17">
        <v>1.2647754137115801</v>
      </c>
      <c r="J9" s="17">
        <v>1.21671826625387</v>
      </c>
    </row>
    <row r="10" spans="1:10" x14ac:dyDescent="0.2">
      <c r="A10" s="12" t="s">
        <v>17</v>
      </c>
      <c r="B10" s="19">
        <v>1.3658536585365899</v>
      </c>
      <c r="C10" s="19">
        <v>1.13333333333333</v>
      </c>
      <c r="D10" s="19">
        <v>1.16279069767442</v>
      </c>
      <c r="E10" s="19">
        <v>1.2347826086956499</v>
      </c>
      <c r="F10" s="19">
        <v>1.3505154639175301</v>
      </c>
      <c r="G10" s="19">
        <v>1.2254901960784299</v>
      </c>
      <c r="H10" s="19">
        <v>1.21359223300971</v>
      </c>
      <c r="I10" s="19">
        <v>1.1679999999999999</v>
      </c>
      <c r="J10" s="19">
        <v>1.2413793103448301</v>
      </c>
    </row>
    <row r="11" spans="1:10" x14ac:dyDescent="0.2">
      <c r="A11" s="9" t="s">
        <v>18</v>
      </c>
      <c r="B11" s="18">
        <v>1.94493908153702</v>
      </c>
      <c r="C11" s="18">
        <v>1.99472823123069</v>
      </c>
      <c r="D11" s="18">
        <v>2.1369924141008498</v>
      </c>
      <c r="E11" s="18">
        <v>2.2323218821013202</v>
      </c>
      <c r="F11" s="18">
        <v>2.2118585775209798</v>
      </c>
      <c r="G11" s="18">
        <v>2.1627906976744198</v>
      </c>
      <c r="H11" s="18">
        <v>2.2040333796940201</v>
      </c>
      <c r="I11" s="18">
        <v>2.2588805872329298</v>
      </c>
      <c r="J11" s="18">
        <v>2.1603042051893802</v>
      </c>
    </row>
    <row r="12" spans="1:10" x14ac:dyDescent="0.2">
      <c r="A12" s="10" t="s">
        <v>15</v>
      </c>
      <c r="B12" s="17">
        <v>1.7298120873539899</v>
      </c>
      <c r="C12" s="17">
        <v>1.7619514106583101</v>
      </c>
      <c r="D12" s="17">
        <v>1.88579700820331</v>
      </c>
      <c r="E12" s="17">
        <v>1.9495595339585099</v>
      </c>
      <c r="F12" s="17">
        <v>1.94563163250472</v>
      </c>
      <c r="G12" s="17">
        <v>1.9094393866794399</v>
      </c>
      <c r="H12" s="17">
        <v>1.9431935246504799</v>
      </c>
      <c r="I12" s="17">
        <v>2.0126896551724101</v>
      </c>
      <c r="J12" s="17">
        <v>1.91507498026835</v>
      </c>
    </row>
    <row r="13" spans="1:10" x14ac:dyDescent="0.2">
      <c r="A13" s="10" t="s">
        <v>16</v>
      </c>
      <c r="B13" s="17">
        <v>1.21485411140584</v>
      </c>
      <c r="C13" s="17">
        <v>1.16742493175614</v>
      </c>
      <c r="D13" s="17">
        <v>1.1711711711711701</v>
      </c>
      <c r="E13" s="17">
        <v>1.2116434202547</v>
      </c>
      <c r="F13" s="17">
        <v>1.16096954630205</v>
      </c>
      <c r="G13" s="17">
        <v>1.1605937921727401</v>
      </c>
      <c r="H13" s="17">
        <v>1.1833660772757</v>
      </c>
      <c r="I13" s="17">
        <v>1.17155903457273</v>
      </c>
      <c r="J13" s="17">
        <v>1.1405775075987801</v>
      </c>
    </row>
    <row r="14" spans="1:10" x14ac:dyDescent="0.2">
      <c r="A14" s="12" t="s">
        <v>17</v>
      </c>
      <c r="B14" s="19">
        <v>1.35781990521327</v>
      </c>
      <c r="C14" s="19">
        <v>1.2859778597786</v>
      </c>
      <c r="D14" s="19">
        <v>1.1893063583815</v>
      </c>
      <c r="E14" s="19">
        <v>1.2560819462227899</v>
      </c>
      <c r="F14" s="19">
        <v>1.2402402402402399</v>
      </c>
      <c r="G14" s="19">
        <v>1.19162640901771</v>
      </c>
      <c r="H14" s="19">
        <v>1.20809248554913</v>
      </c>
      <c r="I14" s="19">
        <v>1.22463768115942</v>
      </c>
      <c r="J14" s="19">
        <v>1.2358900144717799</v>
      </c>
    </row>
    <row r="15" spans="1:10" x14ac:dyDescent="0.2">
      <c r="A15" s="9" t="s">
        <v>19</v>
      </c>
      <c r="B15" s="18">
        <v>1.7191119691119701</v>
      </c>
      <c r="C15" s="18">
        <v>1.78774167009461</v>
      </c>
      <c r="D15" s="18">
        <v>1.8722532588454399</v>
      </c>
      <c r="E15" s="18">
        <v>1.9651844191657999</v>
      </c>
      <c r="F15" s="18">
        <v>1.9299691040164799</v>
      </c>
      <c r="G15" s="18">
        <v>1.97623400365631</v>
      </c>
      <c r="H15" s="18">
        <v>1.97532950321054</v>
      </c>
      <c r="I15" s="18">
        <v>2.0604971548367801</v>
      </c>
      <c r="J15" s="18">
        <v>1.95289367429341</v>
      </c>
    </row>
    <row r="16" spans="1:10" x14ac:dyDescent="0.2">
      <c r="A16" s="10" t="s">
        <v>15</v>
      </c>
      <c r="B16" s="17">
        <v>1.56666666666667</v>
      </c>
      <c r="C16" s="17">
        <v>1.60761154855643</v>
      </c>
      <c r="D16" s="17">
        <v>1.65919811320755</v>
      </c>
      <c r="E16" s="17">
        <v>1.73905109489051</v>
      </c>
      <c r="F16" s="17">
        <v>1.7031710914454301</v>
      </c>
      <c r="G16" s="17">
        <v>1.74088592708742</v>
      </c>
      <c r="H16" s="17">
        <v>1.74302283436028</v>
      </c>
      <c r="I16" s="17">
        <v>1.82710131032279</v>
      </c>
      <c r="J16" s="17">
        <v>1.73164647184604</v>
      </c>
    </row>
    <row r="17" spans="1:10" x14ac:dyDescent="0.2">
      <c r="A17" s="10" t="s">
        <v>16</v>
      </c>
      <c r="B17" s="17">
        <v>1.1725490196078401</v>
      </c>
      <c r="C17" s="17">
        <v>1.1902173913043499</v>
      </c>
      <c r="D17" s="17">
        <v>1.1811926605504599</v>
      </c>
      <c r="E17" s="17">
        <v>1.2342519685039399</v>
      </c>
      <c r="F17" s="17">
        <v>1.1739130434782601</v>
      </c>
      <c r="G17" s="17">
        <v>1.24094202898551</v>
      </c>
      <c r="H17" s="17">
        <v>1.2155309033280499</v>
      </c>
      <c r="I17" s="17">
        <v>1.3039513677811501</v>
      </c>
      <c r="J17" s="17">
        <v>1.17491166077739</v>
      </c>
    </row>
    <row r="18" spans="1:10" x14ac:dyDescent="0.2">
      <c r="A18" s="12" t="s">
        <v>17</v>
      </c>
      <c r="B18" s="19">
        <v>1.3</v>
      </c>
      <c r="C18" s="19">
        <v>1.14778325123153</v>
      </c>
      <c r="D18" s="19">
        <v>1.22784810126582</v>
      </c>
      <c r="E18" s="19">
        <v>1.3552631578947401</v>
      </c>
      <c r="F18" s="19">
        <v>1.3619909502262399</v>
      </c>
      <c r="G18" s="19">
        <v>1.24</v>
      </c>
      <c r="H18" s="19">
        <v>1.14468085106383</v>
      </c>
      <c r="I18" s="19">
        <v>1.1821705426356599</v>
      </c>
      <c r="J18" s="19">
        <v>1.19148936170213</v>
      </c>
    </row>
    <row r="19" spans="1:10" x14ac:dyDescent="0.2">
      <c r="A19" s="9" t="s">
        <v>20</v>
      </c>
      <c r="B19" s="18">
        <v>1.91779423027827</v>
      </c>
      <c r="C19" s="18">
        <v>1.96652065081352</v>
      </c>
      <c r="D19" s="18">
        <v>2.0566483441602701</v>
      </c>
      <c r="E19" s="18">
        <v>2.1518688466164702</v>
      </c>
      <c r="F19" s="18">
        <v>2.1214340053252201</v>
      </c>
      <c r="G19" s="18">
        <v>2.0783067142192602</v>
      </c>
      <c r="H19" s="18">
        <v>2.1289950328633802</v>
      </c>
      <c r="I19" s="18">
        <v>2.1946256450199599</v>
      </c>
      <c r="J19" s="18">
        <v>2.08001836863555</v>
      </c>
    </row>
    <row r="20" spans="1:10" x14ac:dyDescent="0.2">
      <c r="A20" s="10" t="s">
        <v>15</v>
      </c>
      <c r="B20" s="17">
        <v>1.70038012489818</v>
      </c>
      <c r="C20" s="17">
        <v>1.72571997125643</v>
      </c>
      <c r="D20" s="17">
        <v>1.79392153073058</v>
      </c>
      <c r="E20" s="17">
        <v>1.87397415338176</v>
      </c>
      <c r="F20" s="17">
        <v>1.8378432854623299</v>
      </c>
      <c r="G20" s="17">
        <v>1.8115553121577199</v>
      </c>
      <c r="H20" s="17">
        <v>1.8642111919064199</v>
      </c>
      <c r="I20" s="17">
        <v>1.92307692307692</v>
      </c>
      <c r="J20" s="17">
        <v>1.8187397460047401</v>
      </c>
    </row>
    <row r="21" spans="1:10" x14ac:dyDescent="0.2">
      <c r="A21" s="10" t="s">
        <v>16</v>
      </c>
      <c r="B21" s="17">
        <v>1.1251629726206001</v>
      </c>
      <c r="C21" s="17">
        <v>1.1268791340950099</v>
      </c>
      <c r="D21" s="17">
        <v>1.1413638626182201</v>
      </c>
      <c r="E21" s="17">
        <v>1.1626805054151601</v>
      </c>
      <c r="F21" s="17">
        <v>1.15477338476374</v>
      </c>
      <c r="G21" s="17">
        <v>1.14025837068284</v>
      </c>
      <c r="H21" s="17">
        <v>1.1620521172638401</v>
      </c>
      <c r="I21" s="17">
        <v>1.1743429612282099</v>
      </c>
      <c r="J21" s="17">
        <v>1.12747324035031</v>
      </c>
    </row>
    <row r="22" spans="1:10" x14ac:dyDescent="0.2">
      <c r="A22" s="12" t="s">
        <v>17</v>
      </c>
      <c r="B22" s="19">
        <v>1.2786624203821699</v>
      </c>
      <c r="C22" s="19">
        <v>1.18907198612316</v>
      </c>
      <c r="D22" s="19">
        <v>1.30355181252289</v>
      </c>
      <c r="E22" s="19">
        <v>1.2556943423953</v>
      </c>
      <c r="F22" s="19">
        <v>1.3675631621841899</v>
      </c>
      <c r="G22" s="19">
        <v>1.2896551724137899</v>
      </c>
      <c r="H22" s="19">
        <v>1.2837962962963001</v>
      </c>
      <c r="I22" s="19">
        <v>1.33258527827648</v>
      </c>
      <c r="J22" s="19">
        <v>1.28590909090909</v>
      </c>
    </row>
    <row r="23" spans="1:10" x14ac:dyDescent="0.2">
      <c r="A23" s="9" t="s">
        <v>21</v>
      </c>
      <c r="B23" s="18">
        <v>1.8930650908142901</v>
      </c>
      <c r="C23" s="18">
        <v>1.9492201284494299</v>
      </c>
      <c r="D23" s="18">
        <v>2.04649040070588</v>
      </c>
      <c r="E23" s="18">
        <v>2.1441585656906699</v>
      </c>
      <c r="F23" s="18">
        <v>2.1168152944050802</v>
      </c>
      <c r="G23" s="18">
        <v>2.0823408760089999</v>
      </c>
      <c r="H23" s="18">
        <v>2.1260988751299701</v>
      </c>
      <c r="I23" s="18">
        <v>2.1932823692289198</v>
      </c>
      <c r="J23" s="18">
        <v>2.0842171364778102</v>
      </c>
    </row>
    <row r="24" spans="1:10" x14ac:dyDescent="0.2">
      <c r="A24" s="10" t="s">
        <v>15</v>
      </c>
      <c r="B24" s="17">
        <v>1.6853922159855299</v>
      </c>
      <c r="C24" s="17">
        <v>1.71608276069243</v>
      </c>
      <c r="D24" s="17">
        <v>1.79299704420697</v>
      </c>
      <c r="E24" s="17">
        <v>1.8717845783281399</v>
      </c>
      <c r="F24" s="17">
        <v>1.84439040207523</v>
      </c>
      <c r="G24" s="17">
        <v>1.82177521451681</v>
      </c>
      <c r="H24" s="17">
        <v>1.8655708248760501</v>
      </c>
      <c r="I24" s="17">
        <v>1.93077093838201</v>
      </c>
      <c r="J24" s="17">
        <v>1.83226164079823</v>
      </c>
    </row>
    <row r="25" spans="1:10" x14ac:dyDescent="0.2">
      <c r="A25" s="10" t="s">
        <v>16</v>
      </c>
      <c r="B25" s="17">
        <v>1.14867617107943</v>
      </c>
      <c r="C25" s="17">
        <v>1.14448213929355</v>
      </c>
      <c r="D25" s="17">
        <v>1.1532835108920301</v>
      </c>
      <c r="E25" s="17">
        <v>1.18137113103847</v>
      </c>
      <c r="F25" s="17">
        <v>1.1615694465164901</v>
      </c>
      <c r="G25" s="17">
        <v>1.16088788075178</v>
      </c>
      <c r="H25" s="17">
        <v>1.1784856731230999</v>
      </c>
      <c r="I25" s="17">
        <v>1.1923076923076901</v>
      </c>
      <c r="J25" s="17">
        <v>1.1410232206909601</v>
      </c>
    </row>
    <row r="26" spans="1:10" x14ac:dyDescent="0.2">
      <c r="A26" s="12" t="s">
        <v>17</v>
      </c>
      <c r="B26" s="19">
        <v>1.29307631785995</v>
      </c>
      <c r="C26" s="19">
        <v>1.2028481012658201</v>
      </c>
      <c r="D26" s="19">
        <v>1.2736423841059601</v>
      </c>
      <c r="E26" s="19">
        <v>1.26044352759154</v>
      </c>
      <c r="F26" s="19">
        <v>1.34025374855825</v>
      </c>
      <c r="G26" s="19">
        <v>1.2631746031746001</v>
      </c>
      <c r="H26" s="19">
        <v>1.2536388974914801</v>
      </c>
      <c r="I26" s="19">
        <v>1.29123867069486</v>
      </c>
      <c r="J26" s="19">
        <v>1.2663795755152301</v>
      </c>
    </row>
    <row r="28" spans="1:10" x14ac:dyDescent="0.2">
      <c r="A28" s="13" t="s">
        <v>22</v>
      </c>
    </row>
    <row r="29" spans="1:10" x14ac:dyDescent="0.2">
      <c r="A29" s="13" t="s">
        <v>40</v>
      </c>
    </row>
    <row r="30" spans="1:10" x14ac:dyDescent="0.2">
      <c r="A30" s="13" t="s">
        <v>26</v>
      </c>
    </row>
    <row r="31" spans="1:10" x14ac:dyDescent="0.2">
      <c r="A31" s="13"/>
    </row>
    <row r="32" spans="1:10" x14ac:dyDescent="0.2">
      <c r="A32" s="13" t="s">
        <v>143</v>
      </c>
    </row>
    <row r="33" spans="1:1" x14ac:dyDescent="0.2">
      <c r="A33" s="13" t="s">
        <v>278</v>
      </c>
    </row>
  </sheetData>
  <mergeCells count="1">
    <mergeCell ref="B6:J6"/>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36</vt:i4>
      </vt:variant>
      <vt:variant>
        <vt:lpstr>Named Ranges</vt:lpstr>
      </vt:variant>
      <vt:variant>
        <vt:i4>2</vt:i4>
      </vt:variant>
    </vt:vector>
  </HeadingPairs>
  <TitlesOfParts>
    <vt:vector size="38" baseType="lpstr">
      <vt:lpstr>Cover page</vt:lpstr>
      <vt:lpstr>README</vt:lpstr>
      <vt:lpstr>Data notes</vt: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'Cover page'!Print_Area</vt:lpstr>
      <vt:lpstr>README!Print_Area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2023-05-16T02:51:50Z</dcterms:created>
  <dcterms:modified xsi:type="dcterms:W3CDTF">2023-05-16T02:52:19Z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083577-197b-450c-831d-654cf3f56dc2_Enabled">
    <vt:lpwstr>true</vt:lpwstr>
  </property>
  <property fmtid="{D5CDD505-2E9C-101B-9397-08002B2CF9AE}" pid="3" name="MSIP_Label_5b083577-197b-450c-831d-654cf3f56dc2_SetDate">
    <vt:lpwstr>2023-05-16T02:52:11Z</vt:lpwstr>
  </property>
  <property fmtid="{D5CDD505-2E9C-101B-9397-08002B2CF9AE}" pid="4" name="MSIP_Label_5b083577-197b-450c-831d-654cf3f56dc2_Method">
    <vt:lpwstr>Standard</vt:lpwstr>
  </property>
  <property fmtid="{D5CDD505-2E9C-101B-9397-08002B2CF9AE}" pid="5" name="MSIP_Label_5b083577-197b-450c-831d-654cf3f56dc2_Name">
    <vt:lpwstr>OFFICIAL</vt:lpwstr>
  </property>
  <property fmtid="{D5CDD505-2E9C-101B-9397-08002B2CF9AE}" pid="6" name="MSIP_Label_5b083577-197b-450c-831d-654cf3f56dc2_SiteId">
    <vt:lpwstr>823bfb03-da26-4cbf-a7d6-f02dbfdf182e</vt:lpwstr>
  </property>
  <property fmtid="{D5CDD505-2E9C-101B-9397-08002B2CF9AE}" pid="7" name="MSIP_Label_5b083577-197b-450c-831d-654cf3f56dc2_ActionId">
    <vt:lpwstr>5e4dea9e-80c9-4ebe-8904-cf4e537f3933</vt:lpwstr>
  </property>
  <property fmtid="{D5CDD505-2E9C-101B-9397-08002B2CF9AE}" pid="8" name="MSIP_Label_5b083577-197b-450c-831d-654cf3f56dc2_ContentBits">
    <vt:lpwstr>0</vt:lpwstr>
  </property>
</Properties>
</file>