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0" documentId="13_ncr:1_{E7244D5C-F6DD-42E9-B344-99A801FF0ADE}" xr6:coauthVersionLast="47" xr6:coauthVersionMax="47" xr10:uidLastSave="{00000000-0000-0000-0000-000000000000}"/>
  <bookViews>
    <workbookView xWindow="-120" yWindow="-120" windowWidth="38640" windowHeight="21390" xr2:uid="{00000000-000D-0000-FFFF-FFFF00000000}"/>
  </bookViews>
  <sheets>
    <sheet name="Cover page" sheetId="36" r:id="rId1"/>
    <sheet name="README" sheetId="35" r:id="rId2"/>
    <sheet name="Data notes" sheetId="34" r:id="rId3"/>
    <sheet name="Contents" sheetId="1" r:id="rId4"/>
    <sheet name="Table 1" sheetId="2" r:id="rId5"/>
    <sheet name="Table 2" sheetId="3" r:id="rId6"/>
    <sheet name="Table 3" sheetId="4" r:id="rId7"/>
    <sheet name="Table 4" sheetId="5" r:id="rId8"/>
    <sheet name="Table 5" sheetId="6" r:id="rId9"/>
    <sheet name="Table 6" sheetId="7" r:id="rId10"/>
    <sheet name="Table 7" sheetId="8" r:id="rId11"/>
    <sheet name="Table 8" sheetId="9" r:id="rId12"/>
    <sheet name="Table 9" sheetId="10" r:id="rId13"/>
    <sheet name="Table 10" sheetId="11" r:id="rId14"/>
    <sheet name="Table 11" sheetId="12" r:id="rId15"/>
    <sheet name="Table 12" sheetId="13" r:id="rId16"/>
    <sheet name="Table 13" sheetId="14" r:id="rId17"/>
    <sheet name="Table 14" sheetId="15" r:id="rId18"/>
    <sheet name="Table 15" sheetId="16" r:id="rId19"/>
    <sheet name="Table 16" sheetId="17" r:id="rId20"/>
    <sheet name="Table 17" sheetId="18" r:id="rId21"/>
    <sheet name="Table 18" sheetId="19" r:id="rId22"/>
    <sheet name="Table 19" sheetId="20" r:id="rId23"/>
    <sheet name="Table 20" sheetId="21" r:id="rId24"/>
    <sheet name="Table 21" sheetId="22" r:id="rId25"/>
    <sheet name="Table 22" sheetId="23" r:id="rId26"/>
    <sheet name="Table 23" sheetId="24" r:id="rId27"/>
    <sheet name="Table 24" sheetId="25" r:id="rId28"/>
    <sheet name="Table 25" sheetId="26" r:id="rId29"/>
    <sheet name="Table 26" sheetId="27" r:id="rId30"/>
    <sheet name="Table 27" sheetId="28" r:id="rId31"/>
    <sheet name="Table 28" sheetId="29" r:id="rId32"/>
    <sheet name="Table 29" sheetId="30" r:id="rId33"/>
    <sheet name="Table 30" sheetId="31" r:id="rId34"/>
    <sheet name="Table 31" sheetId="32" r:id="rId35"/>
    <sheet name="Table 32" sheetId="33" r:id="rId36"/>
  </sheets>
  <definedNames>
    <definedName name="_xlnm.Print_Area" localSheetId="0">'Cover page'!$1:$40</definedName>
    <definedName name="_xlnm.Print_Area" localSheetId="1">README!$B$1:$B$14</definedName>
    <definedName name="Z_50689045_FB93_4550_8EFB_64D3B7A84EFB_.wvu.Cols" localSheetId="0" hidden="1">'Cover page'!$B:$XFD</definedName>
    <definedName name="Z_50689045_FB93_4550_8EFB_64D3B7A84EFB_.wvu.Rows" localSheetId="0" hidden="1">'Cover page'!$41:$1048576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3" l="1"/>
  <c r="A1" i="32"/>
  <c r="A1" i="31"/>
  <c r="A1" i="30"/>
  <c r="A1" i="29"/>
  <c r="A1" i="28"/>
  <c r="A1" i="27"/>
  <c r="A1" i="26"/>
  <c r="A1" i="25"/>
  <c r="A1" i="24"/>
  <c r="A1" i="23"/>
  <c r="A1" i="22"/>
  <c r="A1" i="21"/>
  <c r="A1" i="20"/>
  <c r="A1" i="19"/>
  <c r="A1" i="18"/>
  <c r="A1" i="17"/>
  <c r="A1" i="16"/>
  <c r="A1" i="15"/>
  <c r="A1" i="14"/>
  <c r="A1" i="13"/>
  <c r="A1" i="12"/>
  <c r="A1" i="11"/>
  <c r="A1" i="10"/>
  <c r="A1" i="9"/>
  <c r="A1" i="8"/>
  <c r="A1" i="7"/>
  <c r="A1" i="6"/>
  <c r="A1" i="5"/>
  <c r="A1" i="4"/>
  <c r="A1" i="3"/>
  <c r="A1" i="2"/>
  <c r="A40" i="1"/>
  <c r="A39" i="1"/>
  <c r="A38" i="1"/>
  <c r="A37" i="1"/>
  <c r="A36" i="1"/>
  <c r="A33" i="1"/>
  <c r="A32" i="1"/>
  <c r="A31" i="1"/>
  <c r="A30" i="1"/>
  <c r="A29" i="1"/>
  <c r="A28" i="1"/>
  <c r="A27" i="1"/>
  <c r="A26" i="1"/>
  <c r="A25" i="1"/>
  <c r="A24" i="1"/>
  <c r="A23" i="1"/>
  <c r="A22" i="1"/>
  <c r="A21" i="1"/>
  <c r="A18" i="1"/>
  <c r="A17" i="1"/>
  <c r="A16" i="1"/>
  <c r="A15" i="1"/>
  <c r="A14" i="1"/>
  <c r="A13" i="1"/>
  <c r="A12" i="1"/>
  <c r="A11" i="1"/>
  <c r="A10" i="1"/>
  <c r="A9" i="1"/>
  <c r="A8" i="1"/>
  <c r="A7" i="1"/>
  <c r="A6" i="1"/>
  <c r="A5" i="1"/>
</calcChain>
</file>

<file path=xl/sharedStrings.xml><?xml version="1.0" encoding="utf-8"?>
<sst xmlns="http://schemas.openxmlformats.org/spreadsheetml/2006/main" count="2356" uniqueCount="277">
  <si>
    <t>Contents</t>
  </si>
  <si>
    <t>Police</t>
  </si>
  <si>
    <t>Offenders proceeded against by police - illicit drug offence type by gender (number)</t>
  </si>
  <si>
    <t>Table 1. Offenders proceeded against by police - illicit drug offence type by gender (number)</t>
  </si>
  <si>
    <t>2012–13</t>
  </si>
  <si>
    <t>2013–14</t>
  </si>
  <si>
    <t>2014–15</t>
  </si>
  <si>
    <t>2015–16</t>
  </si>
  <si>
    <t>2016–17</t>
  </si>
  <si>
    <t>2017–18</t>
  </si>
  <si>
    <t>2018–19</t>
  </si>
  <si>
    <t>2019–20</t>
  </si>
  <si>
    <t>2020–21</t>
  </si>
  <si>
    <t>— number —</t>
  </si>
  <si>
    <t>Female</t>
  </si>
  <si>
    <t>Minor illicit drug offence</t>
  </si>
  <si>
    <t>Other illicit drug offence</t>
  </si>
  <si>
    <t>Serious illicit drug offence</t>
  </si>
  <si>
    <t>Male</t>
  </si>
  <si>
    <t>Total</t>
  </si>
  <si>
    <t>Notes:</t>
  </si>
  <si>
    <t>Overall offender counts for each demographic group represent the number of unique offenders proceeded against by police each year for an illicit drug offence. An offender is only counted once during a financial year irrespective of how many times they were proceeded against in that year for an illicit drug offence.</t>
  </si>
  <si>
    <t>Offender counts by illicit drug offence type represent the number of unique offenders proceeded against by police each year for each illicit drug offence type.</t>
  </si>
  <si>
    <t>If an offender was proceeded against for multiple offence types, they would be counted as an offender against each offence type, therefore, summing by offence type will not sum to the demographic totals.</t>
  </si>
  <si>
    <t>The total includes offenders whose gender was not known.</t>
  </si>
  <si>
    <t>Offenders proceeded against by police - illicit drug offence type by gender (rate)</t>
  </si>
  <si>
    <t>Table 2. Offenders proceeded against by police - illicit drug offence type by gender (rate)</t>
  </si>
  <si>
    <t>— rate —</t>
  </si>
  <si>
    <t>Counts were converted to rates per 100,000 persons aged 18 years and over for the demographic group of interest.</t>
  </si>
  <si>
    <t>Offences proceeded against by police - illicit drug offence type by gender (number)</t>
  </si>
  <si>
    <t>Table 3. Offences proceeded against by police - illicit drug offence type by gender (number)</t>
  </si>
  <si>
    <t>Offence counts represent the number of criminal acts that offenders are proceeded against for by police each year for each illicit drug offence type.</t>
  </si>
  <si>
    <t>The total includes offenders whose gender was not known. Summing by demographic groups will therefore not sum to the overall totals.</t>
  </si>
  <si>
    <t>Offences proceeded against by police - illicit drug offence type by gender (rate)</t>
  </si>
  <si>
    <t>Table 4. Offences proceeded against by police - illicit drug offence type by gender (rate)</t>
  </si>
  <si>
    <t>Offences proceeded against by police per offender - illicit drug offence type by gender (mean)</t>
  </si>
  <si>
    <t>Table 5. Offences proceeded against by police per offender - illicit drug offence type by gender (mean)</t>
  </si>
  <si>
    <t>— mean —</t>
  </si>
  <si>
    <t>Offences proceeded against by police per offender represent the total number of illicit drug offences each unique offender was proceeded against for in a financial year, overall and for each illicit drug offence type.</t>
  </si>
  <si>
    <t>Offences proceeded against by police per offender - illicit drug offence type by gender (standard deviation)</t>
  </si>
  <si>
    <t>Table 6. Offences proceeded against by police per offender - illicit drug offence type by gender (standard deviation)</t>
  </si>
  <si>
    <t>— standard deviation —</t>
  </si>
  <si>
    <t>Police proceedings, by most serious offence - illicit drug offence type by gender (number)</t>
  </si>
  <si>
    <t>Table 7. Police proceedings, by most serious offence - illicit drug offence type by gender (number)</t>
  </si>
  <si>
    <t>Police proceedings represent the number of police contact events for offenders each year, where an illicit drug offence was the most serious offence. Offences actioned on the same day, for the same offender, from the same incident are considered to be a single police proceeding.</t>
  </si>
  <si>
    <t>Where more than one offence was actioned as part of a police proceeding, the most serious offence was selected. This was based on the offence with the highest severity ranking according to the National Offence Index.</t>
  </si>
  <si>
    <t>Police proceedings, by most serious offence - illicit drug offence type by gender (rate)</t>
  </si>
  <si>
    <t>Table 8. Police proceedings, by most serious offence - illicit drug offence type by gender (rate)</t>
  </si>
  <si>
    <t>Police proceedings, by most serious offence and type of police action - illicit drug offence type by gender (number)</t>
  </si>
  <si>
    <t>Table 9. Police proceedings, by most serious offence and type of police action - illicit drug offence type by gender (number)</t>
  </si>
  <si>
    <t>Court action</t>
  </si>
  <si>
    <t>Non-court action</t>
  </si>
  <si>
    <t>Diversion</t>
  </si>
  <si>
    <t>Other</t>
  </si>
  <si>
    <t>Police proceedings, by most serious offence and type of police action - illicit drug offence type by gender (rate)</t>
  </si>
  <si>
    <t>Table 10. Police proceedings, by most serious offence and type of police action - illicit drug offence type by gender (rate)</t>
  </si>
  <si>
    <t>Prevalence of prior contact for minor illicit drug offenders proceeded against by police, by type of prior offence and police action - by gender (number)</t>
  </si>
  <si>
    <t>Table 11. Prevalence of prior contact for minor illicit drug offenders proceeded against by police, by type of prior offence and police action - by gender (number)</t>
  </si>
  <si>
    <t>Priors</t>
  </si>
  <si>
    <t>No priors</t>
  </si>
  <si>
    <t>Any offence</t>
  </si>
  <si>
    <t>Minor illicit drug offences</t>
  </si>
  <si>
    <t>Only minor illicit drug offences</t>
  </si>
  <si>
    <t>Personal offences</t>
  </si>
  <si>
    <t>Serious illicit drug offences</t>
  </si>
  <si>
    <t>Prior contact was conceptualised as the presence of a prior police proceeding occurring in the four years prior to an offender’s reference contact. The reference contact for an offender was their last contact with police for a minor illicit drug offence in the reference year.</t>
  </si>
  <si>
    <t>Cells with small counts have been confidentialised and shaded grey. Counts between 1 and 3 have been perturbed by assigning them a value of 2, regardless of the true value of the count.</t>
  </si>
  <si>
    <t>Prevalence of prior contact for minor illicit drug offenders proceeded against by police, by type of prior offence and police action - by gender (percentage)</t>
  </si>
  <si>
    <t>Table 12. Prevalence of prior contact for minor illicit drug offenders proceeded against by police, by type of prior offence and police action - by gender (percentage)</t>
  </si>
  <si>
    <t>— percentage —</t>
  </si>
  <si>
    <t>Frequency of prior contact for minor illicit drug offenders proceeded against by police, by type of prior offence and police action - by gender (mean)</t>
  </si>
  <si>
    <t>Table 13. Frequency of prior contact for minor illicit drug offenders proceeded against by police, by type of prior offence and police action - by gender (mean)</t>
  </si>
  <si>
    <t>-</t>
  </si>
  <si>
    <t>Frequency of prior contact was measured by calculating the average number of prior contacts for those with prior contact.</t>
  </si>
  <si>
    <t>Mean values based on small counts (≤3) have been suppressed.</t>
  </si>
  <si>
    <t>Frequency of prior contact for minor illicit drug offenders proceeded against by police, by type of prior offence and police action - by gender (standard deviation)</t>
  </si>
  <si>
    <t>Table 14. Frequency of prior contact for minor illicit drug offenders proceeded against by police, by type of prior offence and police action - by gender (standard deviation)</t>
  </si>
  <si>
    <t>Standard deviation values based on small counts (≤3) have been suppressed.</t>
  </si>
  <si>
    <t>Courts</t>
  </si>
  <si>
    <t>Finalised court appearances, by most serious offence - illicit drug offence type by gender (number)</t>
  </si>
  <si>
    <t>Table 15. Finalised court appearances, by most serious offence - illicit drug offence type by gender (number)</t>
  </si>
  <si>
    <t>Finalised court appearances represent the number of court contact events for offenders each year, where an illicit drug offence was the most serious offence. Charges finalised on the same day and in the same location are considered a single finalised court appearance for an offender.</t>
  </si>
  <si>
    <t>Where more than one offence was finalised in a court appearance, the most serious offence was selected. This was based on the offence with the most serious outcome. Where more than one offence had the same outcome, the offence with the highest severity ranking according to the National Offence Index was selected.</t>
  </si>
  <si>
    <t>Finalised court appearances, by most serious offence - illicit drug offence type by gender (rate)</t>
  </si>
  <si>
    <t>Table 16. Finalised court appearances, by most serious offence - illicit drug offence type by gender (rate)</t>
  </si>
  <si>
    <t>Finalised court appearances, by most serious offence and court outcome - illicit drug offence type by gender (number)</t>
  </si>
  <si>
    <t>Table 17. Finalised court appearances, by most serious offence and court outcome - illicit drug offence type by gender (number)</t>
  </si>
  <si>
    <t>Community-based sentence</t>
  </si>
  <si>
    <t>Exit</t>
  </si>
  <si>
    <t>Fine/recognisance type order</t>
  </si>
  <si>
    <t>Prison-based sentence</t>
  </si>
  <si>
    <t>Finalised court appearances, by most serious offence and court outcome - illicit drug offence type by gender (rate)</t>
  </si>
  <si>
    <t>Table 18. Finalised court appearances, by most serious offence and court outcome - illicit drug offence type by gender (rate)</t>
  </si>
  <si>
    <t>Charges per finalised court appearance, by most serious offence and court outcome - illicit drug offence type by gender (mean)</t>
  </si>
  <si>
    <t>Table 19. Charges per finalised court appearance, by most serious offence and court outcome - illicit drug offence type by gender (mean)</t>
  </si>
  <si>
    <t>Charges per finalised court appearance represent the total number of charges that were finalised within a court appearance for an offender, where an illicit drug offence was the most serious offence. Charges finalised on the same day and in the same location are considered a single finalised court appearance for an offender.</t>
  </si>
  <si>
    <t>Charges per finalised court appearance, by most serious offence and court outcome - illicit drug offence type by gender (standard deviation)</t>
  </si>
  <si>
    <t>Table 20. Charges per finalised court appearance, by most serious offence and court outcome - illicit drug offence type by gender (standard deviation)</t>
  </si>
  <si>
    <t>Sentence length (in days), by most serious offence and court outcome - illicit drug offence type by gender (mean)</t>
  </si>
  <si>
    <t>Table 21. Sentence length (in days), by most serious offence and court outcome - illicit drug offence type by gender (mean)</t>
  </si>
  <si>
    <t>Sentence lengths were calculated for finalised court appearances where an illicit drug offence was the most serious offence and resulted in a community-based or prison-based sentence. Charges finalised on the same day and in the same location are considered a single finalised court appearance for an offender.</t>
  </si>
  <si>
    <t>Sentence length (in days), by most serious offence and court outcome - illicit drug offence type by gender (standard deviation)</t>
  </si>
  <si>
    <t>Table 22. Sentence length (in days), by most serious offence and court outcome - illicit drug offence type by gender (standard deviation)</t>
  </si>
  <si>
    <t>Sentence length (in days), by most serious offence and court outcome - illicit drug offence type by gender (median)</t>
  </si>
  <si>
    <t>Table 23. Sentence length (in days), by most serious offence and court outcome - illicit drug offence type by gender (median)</t>
  </si>
  <si>
    <t>— median —</t>
  </si>
  <si>
    <t>Prevalence of prior contact for minor illicit drug offenders with finalised court appearances, by type of prior offence and court outcome - by gender (number)</t>
  </si>
  <si>
    <t>Table 24. Prevalence of prior contact for minor illicit drug offenders with finalised court appearances, by type of prior offence and court outcome - by gender (number)</t>
  </si>
  <si>
    <t>Fine/recognisance</t>
  </si>
  <si>
    <t>Prior contact was conceptualised as the presence of a prior finalised court appearance occurring in the four years prior to an offender’s reference contact. The reference contact for an offender was their last contact with courts for a minor illicit drug offence in the reference year.</t>
  </si>
  <si>
    <t>Prevalence of prior contact for minor illicit drug offenders with finalised court appearances, by type of prior offence and court outcome - by gender (percentage)</t>
  </si>
  <si>
    <t>Table 25. Prevalence of prior contact for minor illicit drug offenders with finalised court appearances, by type of prior offence and court outcome - by gender (percentage)</t>
  </si>
  <si>
    <t>Frequency of prior contact for minor illicit drug offenders with finalised court appearances, by type of prior offence and court outcome - by gender (mean)</t>
  </si>
  <si>
    <t>Table 26. Frequency of prior contact for minor illicit drug offenders with finalised court appearances, by type of prior offence and court outcome - by gender (mean)</t>
  </si>
  <si>
    <t>Frequency of prior contact for minor illicit drug offenders with finalised court appearances, by type of prior offence and court outcome - by gender (standard deviation)</t>
  </si>
  <si>
    <t>Table 27. Frequency of prior contact for minor illicit drug offenders with finalised court appearances, by type of prior offence and court outcome - by gender (standard deviation)</t>
  </si>
  <si>
    <t>Corrections</t>
  </si>
  <si>
    <t>Admissions to corrections, by most serious offence and corrections type - illicit drug offence type by gender (number)</t>
  </si>
  <si>
    <t>Table 28. Admissions to corrections, by most serious offence and corrections type - illicit drug offence type by gender (number)</t>
  </si>
  <si>
    <t>Community-based corrections</t>
  </si>
  <si>
    <t>Custodial corrections (remand)</t>
  </si>
  <si>
    <t>Custodial corrections (sentenced)</t>
  </si>
  <si>
    <t>Admissions to corrections represent the number of corrections contact events for offenders each year, where an illicit drug offence was the most serious offence, including admissions to custody (either to remand or sentenced custody) or the commencement of a community-based corrections order.</t>
  </si>
  <si>
    <t>Where more than one offence was associated with a stay in custody or a community-based corrections order, the most serious offence was selected.</t>
  </si>
  <si>
    <t>For admissions to remand, this was based on the offence with the highest severity ranking according to the National Offence Index across the period spent on remand.</t>
  </si>
  <si>
    <t>For admissions to sentenced custody, this was based on the offence with the longest sentence length across the period spent in sentenced custody.</t>
  </si>
  <si>
    <t>For order commencements, this was based on the offence with the highest severity ranking according to the National Offence Index at the commencement of the order.</t>
  </si>
  <si>
    <t>Admissions to corrections, by most serious offence and corrections type - illicit drug offence type by gender (rate)</t>
  </si>
  <si>
    <t>Table 29. Admissions to corrections, by most serious offence and corrections type - illicit drug offence type by gender (rate)</t>
  </si>
  <si>
    <t>Length of stay in corrections (in days), by most serious offence and corrections type - illicit drug offence type by gender (mean)</t>
  </si>
  <si>
    <t>Table 30. Length of stay in corrections (in days), by most serious offence and corrections type - illicit drug offence type by gender (mean)</t>
  </si>
  <si>
    <t>Lengths of stay in custodial corrections, or duration of orders for community-based corrections orders, were calculated for discharges from corrections where an illicit drug offence was the most serious offence.</t>
  </si>
  <si>
    <t>For discharges from remand, this was based on the offence with the highest severity ranking according to the National Offence Index across the period spent on remand.</t>
  </si>
  <si>
    <t>For discharges from sentenced custody, this was based on the offence with the longest sentence length across the period spent in sentenced custody.</t>
  </si>
  <si>
    <t>For order completions, this was based on the offence with the highest severity ranking according to the National Offence Index at the commencement of the order.</t>
  </si>
  <si>
    <t>Financial year was based on the year that the offender was discharged from custody or completed their corrections order (or had their order cancelled/terminated).</t>
  </si>
  <si>
    <t>Length of stay in corrections (in days), by most serious offence and corrections type - illicit drug offence type by gender (standard deviation)</t>
  </si>
  <si>
    <t>Table 31. Length of stay in corrections (in days), by most serious offence and corrections type - illicit drug offence type by gender (standard deviation)</t>
  </si>
  <si>
    <t>Length of stay in corrections (in days), by most serious offence and corrections type - illicit drug offence type by gender (median)</t>
  </si>
  <si>
    <t>Table 32. Length of stay in corrections (in days), by most serious offence and corrections type - illicit drug offence type by gender (median)</t>
  </si>
  <si>
    <t>Median values based on small counts (≤3) have been suppressed.</t>
  </si>
  <si>
    <r>
      <t xml:space="preserve">Source: Queensland Government Statistician’s Office, Queensland Treasury, </t>
    </r>
    <r>
      <rPr>
        <i/>
        <sz val="9"/>
        <color rgb="FF000000"/>
        <rFont val="Arial"/>
        <family val="2"/>
      </rPr>
      <t>Adult illicit drug offending and criminal justice outcomes in Queensland by gender: 2012–13 to 2020–21, Crime research report supplementary tables</t>
    </r>
  </si>
  <si>
    <r>
      <t xml:space="preserve">The data tables included in this workbook should be read and interpreted in conjunction with the </t>
    </r>
    <r>
      <rPr>
        <b/>
        <i/>
        <sz val="11"/>
        <color theme="1"/>
        <rFont val="Arial"/>
        <family val="2"/>
      </rPr>
      <t>Adult illicit drug offending and criminal justice outcomes in Queensland: 2012–13 to 2020–21, Crime research report</t>
    </r>
    <r>
      <rPr>
        <b/>
        <sz val="11"/>
        <color theme="1"/>
        <rFont val="Arial"/>
        <family val="2"/>
      </rPr>
      <t>, particularly section 3.0 Research approach.</t>
    </r>
  </si>
  <si>
    <t>The information presented in this workbook may vary from data published elsewhere by QGSO and others, due to differences in the dates administrative data were extracted and frequency of revision, or in counting rules or statistical standards applied. Readers are therefore urged to exercise caution when making comparison between publications.</t>
  </si>
  <si>
    <t xml:space="preserve">All data were confidentialised to ensure the anonymity of individuals is protected where numbers are small and there is a reasonable likelihood that a person may be identified from the data published. </t>
  </si>
  <si>
    <t>This was done through perturbation of the data, such that counts between one and three were perturbed by assigning them a value of two, regardless of the true value of the count. Zero counts remained unaltered.</t>
  </si>
  <si>
    <t>Confidentialisation was applied to the most disaggregated version of the counts used for analysis (e.g. counts by year, gender, Indigenous status, offence type, and outcome). All calculations were then performed using these confidentialised values.</t>
  </si>
  <si>
    <t xml:space="preserve">This includes aggregation of counts into larger groupings, conversion of counts into rates, and calculations of central tendency (i.e. mean, standard deviation, and median). Measures of central tendency based on counts between one and three have been suppressed. </t>
  </si>
  <si>
    <t>Data notes</t>
  </si>
  <si>
    <t>Police, courts and corrections administrative data were used to understand illicit drug offence trends and criminal justice outcomes. These data were sourced from the Queensland Police Service, the Department of Justice and Attorney-General (DJAG) and Queensland Corrective Services (QCS) respectively.</t>
  </si>
  <si>
    <t>Estimated resident population (ERP) figures and the National Offence Index were sourced from the Australian Bureau of Statistics (ABS).</t>
  </si>
  <si>
    <r>
      <rPr>
        <b/>
        <sz val="10"/>
        <color theme="1"/>
        <rFont val="Arial"/>
        <family val="2"/>
      </rPr>
      <t>Police data</t>
    </r>
    <r>
      <rPr>
        <sz val="10"/>
        <color theme="1"/>
        <rFont val="Arial"/>
        <family val="2"/>
      </rPr>
      <t xml:space="preserve"> were derived from offence-based data recorded in the Queensland Police Records and Information Management Exchange system.</t>
    </r>
  </si>
  <si>
    <t>Data related to offences where an offender was proceeded against by police by way of an action (e.g. arrest, summons, warrant, caution, restorative justice conference or other action) and where the action occurred between 2008–09 and 2020–21.</t>
  </si>
  <si>
    <t>All counts were based on the date an offender had action taken against them, rather than when the offence occurred or was recorded by police. Police proceedings were further analysed by the type of police action to determine the outcomes of offenders after their contact with police.</t>
  </si>
  <si>
    <r>
      <rPr>
        <b/>
        <sz val="10"/>
        <color theme="1"/>
        <rFont val="Arial"/>
        <family val="2"/>
      </rPr>
      <t>Courts data</t>
    </r>
    <r>
      <rPr>
        <sz val="10"/>
        <color theme="1"/>
        <rFont val="Arial"/>
        <family val="2"/>
      </rPr>
      <t xml:space="preserve"> were extracted from the Queensland Courts Database (QCD), which is a database of finalised court appearances maintained by QGSO on behalf of DJAG.</t>
    </r>
  </si>
  <si>
    <t>The QCD is based on charge-based information recorded in the Queensland Wide Interlinked Courts administrative system. Data related to court cases where a defendant had a finalised court appearance between 2008–09 and 2020–21.</t>
  </si>
  <si>
    <t>All counts were based on the date an offender had their court appearance finalised. Finalised appearances were further analysed by court outcome to determine the outcomes of offenders after their contact with courts.</t>
  </si>
  <si>
    <r>
      <rPr>
        <b/>
        <sz val="10"/>
        <color theme="1"/>
        <rFont val="Arial"/>
        <family val="2"/>
      </rPr>
      <t>Corrections data</t>
    </r>
    <r>
      <rPr>
        <sz val="10"/>
        <color theme="1"/>
        <rFont val="Arial"/>
        <family val="2"/>
      </rPr>
      <t xml:space="preserve"> were derived from information recorded in QCS’ Integrated Offender Management System.</t>
    </r>
  </si>
  <si>
    <t>Data provided by QCS related to admissions and discharges to custody (either to remand or sentenced custody) and commencements and completions of community-based corrections orders between 2012–13 and 2020–21.</t>
  </si>
  <si>
    <t>Counts were based on the date an offender was admitted into custody or commenced a community-based corrections order.</t>
  </si>
  <si>
    <t>Custody admissions:</t>
  </si>
  <si>
    <r>
      <rPr>
        <sz val="10"/>
        <color theme="1"/>
        <rFont val="Calibri"/>
        <family val="2"/>
      </rPr>
      <t>▪</t>
    </r>
    <r>
      <rPr>
        <sz val="10"/>
        <color theme="1"/>
        <rFont val="Arial"/>
        <family val="2"/>
      </rPr>
      <t xml:space="preserve"> An offender may be admitted and discharged from custody multiple times in a single year, with each admission being counted as a separate and distinct admission.</t>
    </r>
  </si>
  <si>
    <t>▪ Where an offender is in custody and their status changes from remand to sentenced, or sentenced to remand, a new ‘admission’ was counted. A single admission may be related to multiple offences and court events.</t>
  </si>
  <si>
    <t>▪ Rather than only representing ‘new’ offence/s being committed, admissions include returns to custody due to breached parole order conditions and admissions related to other community-based orders being breached (for example, suspended sentences).</t>
  </si>
  <si>
    <t>Order commencements:</t>
  </si>
  <si>
    <t>▪ An offender can be on more than one community-based corrections order at any given time, and an offender may spend some time in custody during the period when their order was active.</t>
  </si>
  <si>
    <t>▪ Commencement of each separate order for an offender, irrespective of whether the orders are of the same or different type, are counted as separate commencements.</t>
  </si>
  <si>
    <r>
      <rPr>
        <b/>
        <sz val="10"/>
        <color theme="1"/>
        <rFont val="Arial"/>
        <family val="2"/>
      </rPr>
      <t>ERP figures</t>
    </r>
    <r>
      <rPr>
        <sz val="10"/>
        <color theme="1"/>
        <rFont val="Arial"/>
        <family val="2"/>
      </rPr>
      <t xml:space="preserve"> were used to convert counts into rates and were obtained by single-year-of-age, gender and Indigenous status. </t>
    </r>
  </si>
  <si>
    <r>
      <t xml:space="preserve">Single year of age population estimates for Queensland were sourced from ABS </t>
    </r>
    <r>
      <rPr>
        <i/>
        <sz val="10"/>
        <color theme="1"/>
        <rFont val="Arial"/>
        <family val="2"/>
      </rPr>
      <t xml:space="preserve">National, state and territory population. </t>
    </r>
  </si>
  <si>
    <r>
      <t xml:space="preserve">Single year of age population estimates for Aboriginal and Torres Strait Islanders were obtained from unpublished data from ABS </t>
    </r>
    <r>
      <rPr>
        <i/>
        <sz val="10"/>
        <color theme="1"/>
        <rFont val="Arial"/>
        <family val="2"/>
      </rPr>
      <t>Estimates and Projections, Aboriginal and Torres Strait Islander Australians, 2006 to 2032.</t>
    </r>
  </si>
  <si>
    <t>Analysis notes</t>
  </si>
  <si>
    <t>Analyses relate to adult offenders, who were defined as offenders aged 18 years of age or older at their point of contact with the criminal justice system.</t>
  </si>
  <si>
    <r>
      <rPr>
        <b/>
        <sz val="10"/>
        <color theme="1"/>
        <rFont val="Arial"/>
        <family val="2"/>
      </rPr>
      <t>Offences</t>
    </r>
    <r>
      <rPr>
        <sz val="10"/>
        <color theme="1"/>
        <rFont val="Arial"/>
        <family val="2"/>
      </rPr>
      <t xml:space="preserve"> were categorised according to the Australian and New Zealand Standard Offence Classification (ANZSOC) using the 16 ANZSOC offence divisions.</t>
    </r>
  </si>
  <si>
    <t>For more detailed analysis of illicit drug offences (ANZSOC Division 10), the Australian Standard Offence Classification (Queensland Extension) (QASOC) was used to group specific drug offences into serious illicit drug offences, minor illicit drug offences, and ‘other’ illicit drug offences, as follows:</t>
  </si>
  <si>
    <t>Illicit drug offence category</t>
  </si>
  <si>
    <t>QASOC code and description</t>
  </si>
  <si>
    <t>Serious</t>
  </si>
  <si>
    <t>Minor</t>
  </si>
  <si>
    <r>
      <rPr>
        <b/>
        <sz val="10"/>
        <color theme="1"/>
        <rFont val="Arial"/>
        <family val="2"/>
      </rPr>
      <t>Criminal justice system outcomes</t>
    </r>
    <r>
      <rPr>
        <sz val="10"/>
        <color theme="1"/>
        <rFont val="Arial"/>
        <family val="2"/>
      </rPr>
      <t xml:space="preserve"> were defined in relation to the operation of the system, and an understanding that the outcomes of one sector can impact another and that offenders can move between sectors or out of the system.</t>
    </r>
  </si>
  <si>
    <t>Police outcome groupings were based on the type of police action taken and were classified as follows:</t>
  </si>
  <si>
    <t>Police action description</t>
  </si>
  <si>
    <t>Arrest</t>
  </si>
  <si>
    <t xml:space="preserve">    </t>
  </si>
  <si>
    <t>Notice to appear</t>
  </si>
  <si>
    <t>Summons issued</t>
  </si>
  <si>
    <t>Summons served</t>
  </si>
  <si>
    <t>Warrant issued</t>
  </si>
  <si>
    <t xml:space="preserve">    Diversion</t>
  </si>
  <si>
    <t>Caution</t>
  </si>
  <si>
    <t>Community conference</t>
  </si>
  <si>
    <t>Drug diversion</t>
  </si>
  <si>
    <t>Drunk diversion</t>
  </si>
  <si>
    <t>Graffiti diversion</t>
  </si>
  <si>
    <t>Restorative justice referral</t>
  </si>
  <si>
    <t xml:space="preserve">    Other</t>
  </si>
  <si>
    <t>Infringement notice issued</t>
  </si>
  <si>
    <t>Juvenile victim offence not disclosed at interview</t>
  </si>
  <si>
    <t>Juvenile victim offences cannot be particularised</t>
  </si>
  <si>
    <t>Juvenile victim too young without corroboration</t>
  </si>
  <si>
    <t>Offender bar to prosecution</t>
  </si>
  <si>
    <t>Offender currently in imprisonment</t>
  </si>
  <si>
    <t>Offender dealt with by another agency</t>
  </si>
  <si>
    <t>Offender died</t>
  </si>
  <si>
    <t>Offender diplomatic immunity</t>
  </si>
  <si>
    <t>Offender ex officio indictment</t>
  </si>
  <si>
    <t>Offender not in public interest</t>
  </si>
  <si>
    <t>Offender psychiatric committal</t>
  </si>
  <si>
    <t>Court outcome groupings were based on the court outcome or sentence received and were classified as follows:</t>
  </si>
  <si>
    <t>Court outcome group</t>
  </si>
  <si>
    <t>Court outcome description</t>
  </si>
  <si>
    <t>Cumulative prison sentence</t>
  </si>
  <si>
    <t>Detention</t>
  </si>
  <si>
    <t>Single and concurrent prison sentence</t>
  </si>
  <si>
    <t>Partially suspended sentence</t>
  </si>
  <si>
    <t>Boot camp order</t>
  </si>
  <si>
    <t>Community service</t>
  </si>
  <si>
    <t>Court ordered conference</t>
  </si>
  <si>
    <t>Intensive supervision order</t>
  </si>
  <si>
    <t>Intensive correction order</t>
  </si>
  <si>
    <t>Probation</t>
  </si>
  <si>
    <t>Wholly suspended sentence</t>
  </si>
  <si>
    <t>Treatment program</t>
  </si>
  <si>
    <t>Compensation, personal injury</t>
  </si>
  <si>
    <t>Disqualification of driver’s licence</t>
  </si>
  <si>
    <t>Fined</t>
  </si>
  <si>
    <t>Fined and default imprisonment</t>
  </si>
  <si>
    <t>Good behaviour, recognisance</t>
  </si>
  <si>
    <t>Real Estate Licence/Registration DISQ/Cancel/Susp</t>
  </si>
  <si>
    <t>Restitution, pay fees, etc.</t>
  </si>
  <si>
    <t>Admonished and discharged</t>
  </si>
  <si>
    <t>Bail estreated</t>
  </si>
  <si>
    <t>Convicted not punished</t>
  </si>
  <si>
    <t>Dismissed or discharged</t>
  </si>
  <si>
    <t>No true bill</t>
  </si>
  <si>
    <t>Nolle prosequi</t>
  </si>
  <si>
    <t>Not guilty</t>
  </si>
  <si>
    <t>Reprimand</t>
  </si>
  <si>
    <t>Withdrawn, not proceeded with</t>
  </si>
  <si>
    <r>
      <rPr>
        <b/>
        <sz val="10"/>
        <color theme="1"/>
        <rFont val="Arial"/>
        <family val="2"/>
      </rPr>
      <t>Prior contact</t>
    </r>
    <r>
      <rPr>
        <sz val="10"/>
        <color theme="1"/>
        <rFont val="Arial"/>
        <family val="2"/>
      </rPr>
      <t xml:space="preserve"> was analysed by type of offence and was classified as follows:</t>
    </r>
  </si>
  <si>
    <t>Type of offence</t>
  </si>
  <si>
    <t>Prior contact definition</t>
  </si>
  <si>
    <t>Prior contact for any offence</t>
  </si>
  <si>
    <t>Prior contact including minor illicit drug offences</t>
  </si>
  <si>
    <t>Prior contact including serious illicit drug offences</t>
  </si>
  <si>
    <t>Prior contact including personal offences (ANZSOC Divisions 1–6)</t>
  </si>
  <si>
    <t>Prior contact for only minor illicit drug offences. This is where an offenders’ prior contact only involved minor illicit drug offences.</t>
  </si>
  <si>
    <t>Queensland Government Statistician’s Office</t>
  </si>
  <si>
    <t>Queensland Treasury</t>
  </si>
  <si>
    <t>http://www.qgso.qld.gov.au</t>
  </si>
  <si>
    <t>The Queensland Government supports and encourages the dissemination and exchange of information. However, copyright protects this publication. The State of Queensland has no objection to this material being reproduced, made available online or electronically, but only if it is recognised as the owner of the copyright and this material remains unaltered.</t>
  </si>
  <si>
    <t xml:space="preserve">Adult illicit drug offending and  </t>
  </si>
  <si>
    <t>criminal justice outcomes in Queensland</t>
  </si>
  <si>
    <t>2012–13 to 2020–21</t>
  </si>
  <si>
    <t>Crime research report supplementary tables</t>
  </si>
  <si>
    <t>by gender:</t>
  </si>
  <si>
    <r>
      <t>Content should be attributed to:
Queensland Government Statistician’s Office, Queensland Treasury,</t>
    </r>
    <r>
      <rPr>
        <i/>
        <sz val="10"/>
        <color theme="1"/>
        <rFont val="Arial"/>
        <family val="2"/>
      </rPr>
      <t xml:space="preserve"> Adult illicit drug offending and criminal justice outcomes in Queensland by gender: 2012–13 to 2020–21, Crime research report supplementary tables.</t>
    </r>
  </si>
  <si>
    <r>
      <t xml:space="preserve">Licence
</t>
    </r>
    <r>
      <rPr>
        <sz val="10"/>
        <color theme="1"/>
        <rFont val="Arial"/>
        <family val="2"/>
      </rPr>
      <t>This document is licensed under a Creative Commons Attribution (CC BY 4.0) International licence.</t>
    </r>
    <r>
      <rPr>
        <b/>
        <sz val="10"/>
        <color theme="1"/>
        <rFont val="Arial"/>
        <family val="2"/>
      </rPr>
      <t xml:space="preserve">
</t>
    </r>
    <r>
      <rPr>
        <sz val="10"/>
        <color theme="1"/>
        <rFont val="Arial"/>
        <family val="2"/>
      </rPr>
      <t xml:space="preserve">To view a copy of this licence, visit http://creativecommons.org/licenses/by/4.0 </t>
    </r>
  </si>
  <si>
    <t>10100  Import or export of illicit drugs not further defined</t>
  </si>
  <si>
    <t>10111  Import illicit drugs</t>
  </si>
  <si>
    <t>10121  Export illicit drugs</t>
  </si>
  <si>
    <t>10200  Deal or traffic in illicit drugs not further defined</t>
  </si>
  <si>
    <t>10211  Deal or traffic in illicit drugs - commercial quantity</t>
  </si>
  <si>
    <t>10221  Deal or traffic in illicit drugs - non-commercial quantity</t>
  </si>
  <si>
    <t>10300  Manufacture or cultivate illicit drugs not further defined</t>
  </si>
  <si>
    <t>10311  Manufacture illicit drugs</t>
  </si>
  <si>
    <t>10321  Cultivate illicit drugs</t>
  </si>
  <si>
    <t>10400  Possess and/or use illicit drugs not further defined</t>
  </si>
  <si>
    <t>10411  Possess illicit drugs</t>
  </si>
  <si>
    <t>10421  Use illicit drugs</t>
  </si>
  <si>
    <t>10992  Possession of drug utensils</t>
  </si>
  <si>
    <t>10000  Illicit drug offences not further defined</t>
  </si>
  <si>
    <t>10990  Other illicit drug offences, nec</t>
  </si>
  <si>
    <t>10991  Permitting use of premises for illicit drug offences</t>
  </si>
  <si>
    <t>10999  Illicit drug offences, nec (remainder)</t>
  </si>
  <si>
    <t>Police action group</t>
  </si>
  <si>
    <r>
      <rPr>
        <b/>
        <sz val="10"/>
        <color theme="1"/>
        <rFont val="Arial"/>
        <family val="2"/>
      </rPr>
      <t>Disclaimer</t>
    </r>
    <r>
      <rPr>
        <sz val="10"/>
        <color theme="1"/>
        <rFont val="Arial"/>
        <family val="2"/>
      </rPr>
      <t xml:space="preserve">
While great care has been taken in collecting, processing, analysing, and extracting information, Queensland Government Statistician’s Office, Queensland Treasury makes no warranty regarding errors or omissions and assumes no legal liability or responsibility for loss or damage resulting from the use of the information.</t>
    </r>
  </si>
  <si>
    <t>© The State of Queensland (Queensland Treasury)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</si>
</sst>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rgb="FF000000"/>
      <name val="Arial"/>
    </font>
    <font>
      <sz val="11"/>
      <color theme="1"/>
      <name val="Calibri"/>
      <family val="2"/>
      <scheme val="minor"/>
    </font>
    <font>
      <b/>
      <sz val="16"/>
      <color rgb="FF000000"/>
      <name val="Arial"/>
    </font>
    <font>
      <b/>
      <sz val="11"/>
      <color rgb="FF000000"/>
      <name val="Arial"/>
    </font>
    <font>
      <u/>
      <sz val="10"/>
      <color theme="10"/>
      <name val="Arial"/>
    </font>
    <font>
      <i/>
      <u/>
      <sz val="8"/>
      <color theme="10"/>
      <name val="Arial"/>
    </font>
    <font>
      <b/>
      <sz val="10"/>
      <color rgb="FF000000"/>
      <name val="Arial"/>
    </font>
    <font>
      <sz val="9"/>
      <color rgb="FF000000"/>
      <name val="Arial"/>
    </font>
    <font>
      <i/>
      <sz val="10"/>
      <color rgb="FF000000"/>
      <name val="Arial"/>
    </font>
    <font>
      <i/>
      <sz val="9"/>
      <color rgb="FF000000"/>
      <name val="Arial"/>
      <family val="2"/>
    </font>
    <font>
      <sz val="10"/>
      <color theme="1"/>
      <name val="Arial"/>
      <family val="2"/>
    </font>
    <font>
      <b/>
      <sz val="11"/>
      <color theme="1"/>
      <name val="Arial"/>
      <family val="2"/>
    </font>
    <font>
      <b/>
      <i/>
      <sz val="11"/>
      <color theme="1"/>
      <name val="Arial"/>
      <family val="2"/>
    </font>
    <font>
      <b/>
      <sz val="10"/>
      <color theme="1"/>
      <name val="Arial"/>
      <family val="2"/>
    </font>
    <font>
      <sz val="10"/>
      <color theme="1"/>
      <name val="Calibri"/>
      <family val="2"/>
    </font>
    <font>
      <i/>
      <sz val="10"/>
      <color theme="1"/>
      <name val="Arial"/>
      <family val="2"/>
    </font>
    <font>
      <b/>
      <sz val="8"/>
      <color rgb="FF000000"/>
      <name val="Arial"/>
      <family val="2"/>
    </font>
    <font>
      <sz val="8"/>
      <color rgb="FF000000"/>
      <name val="Arial"/>
      <family val="2"/>
    </font>
    <font>
      <b/>
      <sz val="8"/>
      <color theme="1"/>
      <name val="Arial"/>
      <family val="2"/>
    </font>
    <font>
      <sz val="8"/>
      <color theme="1"/>
      <name val="Arial"/>
      <family val="2"/>
    </font>
    <font>
      <b/>
      <i/>
      <sz val="8"/>
      <color theme="1"/>
      <name val="Arial"/>
      <family val="2"/>
    </font>
    <font>
      <sz val="8"/>
      <name val="Arial"/>
      <family val="2"/>
    </font>
    <font>
      <sz val="8.5"/>
      <color theme="1"/>
      <name val="Arial"/>
      <family val="2"/>
    </font>
    <font>
      <u/>
      <sz val="11"/>
      <color indexed="12"/>
      <name val="Calibri"/>
      <family val="2"/>
    </font>
    <font>
      <u/>
      <sz val="10"/>
      <name val="Arial"/>
      <family val="2"/>
    </font>
    <font>
      <sz val="10"/>
      <name val="Arial"/>
      <family val="2"/>
    </font>
    <font>
      <u/>
      <sz val="10"/>
      <color indexed="12"/>
      <name val="Arial"/>
      <family val="2"/>
    </font>
    <font>
      <sz val="16"/>
      <name val="Arial"/>
      <family val="2"/>
    </font>
    <font>
      <sz val="11"/>
      <color theme="1"/>
      <name val="Arial"/>
      <family val="2"/>
    </font>
    <font>
      <sz val="26"/>
      <name val="Arial"/>
      <family val="2"/>
    </font>
    <font>
      <i/>
      <sz val="18"/>
      <name val="Arial"/>
      <family val="2"/>
    </font>
    <font>
      <sz val="18"/>
      <name val="Arial"/>
      <family val="2"/>
    </font>
    <font>
      <b/>
      <sz val="12"/>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rgb="FFF1E8DB"/>
        <bgColor indexed="64"/>
      </patternFill>
    </fill>
    <fill>
      <patternFill patternType="solid">
        <fgColor rgb="FFDEC3A3"/>
        <bgColor indexed="64"/>
      </patternFill>
    </fill>
    <fill>
      <patternFill patternType="solid">
        <fgColor rgb="FFEEDDCC"/>
        <bgColor indexed="64"/>
      </patternFill>
    </fill>
    <fill>
      <patternFill patternType="solid">
        <fgColor rgb="FFF5EFE5"/>
        <bgColor indexed="64"/>
      </patternFill>
    </fill>
    <fill>
      <patternFill patternType="solid">
        <fgColor indexed="9"/>
        <bgColor indexed="64"/>
      </patternFill>
    </fill>
  </fills>
  <borders count="5">
    <border>
      <left/>
      <right/>
      <top/>
      <bottom/>
      <diagonal/>
    </border>
    <border>
      <left/>
      <right/>
      <top/>
      <bottom style="thin">
        <color rgb="FF000000"/>
      </bottom>
      <diagonal/>
    </border>
    <border>
      <left/>
      <right style="thick">
        <color rgb="FFFFFFFF"/>
      </right>
      <top/>
      <bottom/>
      <diagonal/>
    </border>
    <border>
      <left/>
      <right style="thick">
        <color rgb="FFFFFFFF"/>
      </right>
      <top style="thick">
        <color rgb="FFFFFFFF"/>
      </top>
      <bottom/>
      <diagonal/>
    </border>
    <border>
      <left/>
      <right style="thick">
        <color rgb="FFFFFFFF"/>
      </right>
      <top/>
      <bottom style="thick">
        <color rgb="FFFFFFFF"/>
      </bottom>
      <diagonal/>
    </border>
  </borders>
  <cellStyleXfs count="4">
    <xf numFmtId="0" fontId="0" fillId="0" borderId="0"/>
    <xf numFmtId="0" fontId="1" fillId="0" borderId="0"/>
    <xf numFmtId="0" fontId="23" fillId="0" borderId="0" applyNumberFormat="0" applyFill="0" applyBorder="0" applyAlignment="0" applyProtection="0"/>
    <xf numFmtId="0" fontId="26" fillId="0" borderId="0" applyNumberFormat="0" applyFill="0" applyBorder="0" applyAlignment="0" applyProtection="0">
      <alignment vertical="top"/>
      <protection locked="0"/>
    </xf>
  </cellStyleXfs>
  <cellXfs count="9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right"/>
    </xf>
    <xf numFmtId="0" fontId="0" fillId="0" borderId="1" xfId="0" applyBorder="1"/>
    <xf numFmtId="3" fontId="0" fillId="0" borderId="0" xfId="0" applyNumberFormat="1" applyAlignment="1">
      <alignment horizontal="right"/>
    </xf>
    <xf numFmtId="3" fontId="6" fillId="0" borderId="0" xfId="0" applyNumberFormat="1" applyFont="1" applyAlignment="1">
      <alignment horizontal="right"/>
    </xf>
    <xf numFmtId="0" fontId="6" fillId="0" borderId="0" xfId="0" applyFont="1"/>
    <xf numFmtId="0" fontId="0" fillId="0" borderId="0" xfId="0" applyAlignment="1">
      <alignment indent="1"/>
    </xf>
    <xf numFmtId="3" fontId="0" fillId="0" borderId="1" xfId="0" applyNumberFormat="1" applyBorder="1" applyAlignment="1">
      <alignment horizontal="right"/>
    </xf>
    <xf numFmtId="0" fontId="0" fillId="0" borderId="1" xfId="0" applyBorder="1" applyAlignment="1">
      <alignment indent="1"/>
    </xf>
    <xf numFmtId="0" fontId="7" fillId="0" borderId="0" xfId="0" applyFont="1"/>
    <xf numFmtId="164" fontId="0" fillId="0" borderId="0" xfId="0" applyNumberFormat="1" applyAlignment="1">
      <alignment horizontal="right"/>
    </xf>
    <xf numFmtId="164" fontId="6" fillId="0" borderId="0" xfId="0" applyNumberFormat="1" applyFont="1" applyAlignment="1">
      <alignment horizontal="right"/>
    </xf>
    <xf numFmtId="164" fontId="0" fillId="0" borderId="1" xfId="0" applyNumberFormat="1" applyBorder="1" applyAlignment="1">
      <alignment horizontal="right"/>
    </xf>
    <xf numFmtId="4" fontId="0" fillId="0" borderId="0" xfId="0" applyNumberFormat="1" applyAlignment="1">
      <alignment horizontal="right"/>
    </xf>
    <xf numFmtId="4" fontId="6" fillId="0" borderId="0" xfId="0" applyNumberFormat="1" applyFont="1" applyAlignment="1">
      <alignment horizontal="right"/>
    </xf>
    <xf numFmtId="4" fontId="0" fillId="0" borderId="1" xfId="0" applyNumberFormat="1" applyBorder="1" applyAlignment="1">
      <alignment horizontal="right"/>
    </xf>
    <xf numFmtId="3" fontId="8" fillId="0" borderId="0" xfId="0" applyNumberFormat="1" applyFont="1" applyAlignment="1">
      <alignment horizontal="right"/>
    </xf>
    <xf numFmtId="0" fontId="8" fillId="0" borderId="0" xfId="0" applyFont="1" applyAlignment="1">
      <alignment indent="1"/>
    </xf>
    <xf numFmtId="0" fontId="0" fillId="0" borderId="0" xfId="0" applyAlignment="1">
      <alignment indent="2"/>
    </xf>
    <xf numFmtId="0" fontId="0" fillId="0" borderId="1" xfId="0" applyBorder="1" applyAlignment="1">
      <alignment indent="2"/>
    </xf>
    <xf numFmtId="164" fontId="8" fillId="0" borderId="0" xfId="0" applyNumberFormat="1" applyFont="1" applyAlignment="1">
      <alignment horizontal="right"/>
    </xf>
    <xf numFmtId="4" fontId="8" fillId="0" borderId="0" xfId="0" applyNumberFormat="1" applyFont="1" applyAlignment="1">
      <alignment horizontal="right"/>
    </xf>
    <xf numFmtId="0" fontId="7" fillId="0" borderId="0" xfId="0" applyFont="1" applyAlignment="1">
      <alignment indent="1"/>
    </xf>
    <xf numFmtId="0" fontId="10" fillId="2" borderId="0" xfId="1" applyFont="1" applyFill="1"/>
    <xf numFmtId="0" fontId="11" fillId="2" borderId="0" xfId="1" applyFont="1" applyFill="1" applyAlignment="1">
      <alignment horizontal="left" wrapText="1"/>
    </xf>
    <xf numFmtId="0" fontId="10" fillId="2" borderId="0" xfId="1" applyFont="1" applyFill="1" applyAlignment="1">
      <alignment horizontal="left" indent="2"/>
    </xf>
    <xf numFmtId="0" fontId="10" fillId="2" borderId="0" xfId="1" applyFont="1" applyFill="1" applyAlignment="1">
      <alignment horizontal="left"/>
    </xf>
    <xf numFmtId="0" fontId="16" fillId="4" borderId="2" xfId="1" applyFont="1" applyFill="1" applyBorder="1" applyAlignment="1">
      <alignment vertical="center"/>
    </xf>
    <xf numFmtId="0" fontId="16" fillId="4" borderId="2" xfId="1" applyFont="1" applyFill="1" applyBorder="1" applyAlignment="1">
      <alignment horizontal="center" vertical="center"/>
    </xf>
    <xf numFmtId="0" fontId="16" fillId="5" borderId="3" xfId="1" applyFont="1" applyFill="1" applyBorder="1" applyAlignment="1">
      <alignment vertical="center"/>
    </xf>
    <xf numFmtId="0" fontId="17" fillId="5" borderId="3" xfId="1" applyFont="1" applyFill="1" applyBorder="1" applyAlignment="1">
      <alignment horizontal="left" vertical="center"/>
    </xf>
    <xf numFmtId="0" fontId="18" fillId="6" borderId="2" xfId="1" applyFont="1" applyFill="1" applyBorder="1" applyAlignment="1">
      <alignment vertical="center"/>
    </xf>
    <xf numFmtId="0" fontId="17" fillId="6" borderId="2" xfId="1" applyFont="1" applyFill="1" applyBorder="1" applyAlignment="1">
      <alignment horizontal="left" vertical="center"/>
    </xf>
    <xf numFmtId="0" fontId="18" fillId="5" borderId="2" xfId="1" applyFont="1" applyFill="1" applyBorder="1" applyAlignment="1">
      <alignment vertical="center"/>
    </xf>
    <xf numFmtId="0" fontId="17" fillId="5" borderId="2" xfId="1" applyFont="1" applyFill="1" applyBorder="1" applyAlignment="1">
      <alignment horizontal="left" vertical="center"/>
    </xf>
    <xf numFmtId="0" fontId="18" fillId="5" borderId="4" xfId="1" applyFont="1" applyFill="1" applyBorder="1" applyAlignment="1">
      <alignment vertical="center"/>
    </xf>
    <xf numFmtId="0" fontId="17" fillId="5" borderId="4" xfId="1" applyFont="1" applyFill="1" applyBorder="1" applyAlignment="1">
      <alignment horizontal="left" vertical="center"/>
    </xf>
    <xf numFmtId="0" fontId="16" fillId="6" borderId="2" xfId="1" applyFont="1" applyFill="1" applyBorder="1" applyAlignment="1">
      <alignment vertical="center"/>
    </xf>
    <xf numFmtId="0" fontId="16" fillId="4" borderId="2" xfId="1" applyFont="1" applyFill="1" applyBorder="1" applyAlignment="1">
      <alignment vertical="center" wrapText="1"/>
    </xf>
    <xf numFmtId="0" fontId="16" fillId="4" borderId="2" xfId="1" applyFont="1" applyFill="1" applyBorder="1" applyAlignment="1">
      <alignment horizontal="center" vertical="center" wrapText="1"/>
    </xf>
    <xf numFmtId="0" fontId="16" fillId="5" borderId="3" xfId="1" applyFont="1" applyFill="1" applyBorder="1" applyAlignment="1">
      <alignment vertical="center" wrapText="1"/>
    </xf>
    <xf numFmtId="0" fontId="17" fillId="5" borderId="3" xfId="1" applyFont="1" applyFill="1" applyBorder="1" applyAlignment="1">
      <alignment horizontal="left" vertical="center" wrapText="1"/>
    </xf>
    <xf numFmtId="0" fontId="16" fillId="6" borderId="2" xfId="1" applyFont="1" applyFill="1" applyBorder="1" applyAlignment="1">
      <alignment vertical="center" wrapText="1"/>
    </xf>
    <xf numFmtId="0" fontId="17" fillId="6" borderId="2" xfId="1" applyFont="1" applyFill="1" applyBorder="1" applyAlignment="1">
      <alignment horizontal="left" vertical="center" wrapText="1"/>
    </xf>
    <xf numFmtId="0" fontId="18" fillId="5" borderId="2" xfId="1" applyFont="1" applyFill="1" applyBorder="1" applyAlignment="1">
      <alignment vertical="center" wrapText="1"/>
    </xf>
    <xf numFmtId="0" fontId="17" fillId="5" borderId="2" xfId="1" applyFont="1" applyFill="1" applyBorder="1" applyAlignment="1">
      <alignment horizontal="left" vertical="center" wrapText="1"/>
    </xf>
    <xf numFmtId="0" fontId="18" fillId="6" borderId="2" xfId="1" applyFont="1" applyFill="1" applyBorder="1" applyAlignment="1">
      <alignment vertical="center" wrapText="1"/>
    </xf>
    <xf numFmtId="0" fontId="18" fillId="5" borderId="4" xfId="1" applyFont="1" applyFill="1" applyBorder="1" applyAlignment="1">
      <alignment vertical="center" wrapText="1"/>
    </xf>
    <xf numFmtId="0" fontId="17" fillId="5" borderId="4" xfId="1" applyFont="1" applyFill="1" applyBorder="1" applyAlignment="1">
      <alignment horizontal="left" vertical="center" wrapText="1"/>
    </xf>
    <xf numFmtId="0" fontId="19" fillId="6" borderId="2" xfId="1" applyFont="1" applyFill="1" applyBorder="1" applyAlignment="1">
      <alignment horizontal="left" vertical="center" wrapText="1"/>
    </xf>
    <xf numFmtId="0" fontId="16" fillId="5" borderId="2" xfId="1" applyFont="1" applyFill="1" applyBorder="1" applyAlignment="1">
      <alignment vertical="center" wrapText="1"/>
    </xf>
    <xf numFmtId="0" fontId="18" fillId="6" borderId="4" xfId="1" applyFont="1" applyFill="1" applyBorder="1" applyAlignment="1">
      <alignment vertical="center" wrapText="1"/>
    </xf>
    <xf numFmtId="0" fontId="17" fillId="6" borderId="4" xfId="1" applyFont="1" applyFill="1" applyBorder="1" applyAlignment="1">
      <alignment horizontal="left" vertical="center" wrapText="1"/>
    </xf>
    <xf numFmtId="0" fontId="20" fillId="5" borderId="2" xfId="1" applyFont="1" applyFill="1" applyBorder="1" applyAlignment="1">
      <alignment vertical="center" wrapText="1"/>
    </xf>
    <xf numFmtId="0" fontId="10" fillId="2" borderId="0" xfId="1" applyFont="1" applyFill="1" applyAlignment="1">
      <alignment wrapText="1"/>
    </xf>
    <xf numFmtId="0" fontId="17" fillId="5" borderId="3" xfId="1" applyFont="1" applyFill="1" applyBorder="1" applyAlignment="1">
      <alignment vertical="center" wrapText="1"/>
    </xf>
    <xf numFmtId="0" fontId="1" fillId="7" borderId="0" xfId="1" applyFill="1"/>
    <xf numFmtId="0" fontId="21" fillId="7" borderId="0" xfId="1" applyFont="1" applyFill="1" applyAlignment="1">
      <alignment horizontal="left" indent="2"/>
    </xf>
    <xf numFmtId="0" fontId="22" fillId="7" borderId="0" xfId="1" applyFont="1" applyFill="1"/>
    <xf numFmtId="0" fontId="10" fillId="7" borderId="0" xfId="1" applyFont="1" applyFill="1"/>
    <xf numFmtId="0" fontId="1" fillId="2" borderId="0" xfId="1" applyFill="1"/>
    <xf numFmtId="0" fontId="24" fillId="2" borderId="0" xfId="2" applyFont="1" applyFill="1" applyAlignment="1" applyProtection="1">
      <alignment wrapText="1"/>
    </xf>
    <xf numFmtId="0" fontId="1" fillId="0" borderId="0" xfId="1"/>
    <xf numFmtId="0" fontId="10" fillId="7" borderId="0" xfId="1" applyFont="1" applyFill="1" applyAlignment="1">
      <alignment wrapText="1"/>
    </xf>
    <xf numFmtId="0" fontId="10" fillId="2" borderId="0" xfId="3" applyFont="1" applyFill="1" applyAlignment="1" applyProtection="1">
      <alignment wrapText="1"/>
    </xf>
    <xf numFmtId="0" fontId="22" fillId="0" borderId="0" xfId="1" applyFont="1"/>
    <xf numFmtId="0" fontId="27" fillId="7" borderId="0" xfId="1" applyFont="1" applyFill="1"/>
    <xf numFmtId="0" fontId="28" fillId="0" borderId="0" xfId="1" applyFont="1"/>
    <xf numFmtId="0" fontId="28" fillId="7" borderId="0" xfId="1" applyFont="1" applyFill="1"/>
    <xf numFmtId="0" fontId="29" fillId="7" borderId="0" xfId="1" applyFont="1" applyFill="1" applyAlignment="1">
      <alignment horizontal="center" wrapText="1"/>
    </xf>
    <xf numFmtId="0" fontId="29" fillId="7" borderId="0" xfId="1" applyFont="1" applyFill="1" applyAlignment="1">
      <alignment horizontal="center"/>
    </xf>
    <xf numFmtId="0" fontId="28" fillId="7" borderId="0" xfId="1" applyFont="1" applyFill="1" applyAlignment="1">
      <alignment horizontal="center"/>
    </xf>
    <xf numFmtId="0" fontId="30" fillId="0" borderId="0" xfId="1" applyFont="1" applyAlignment="1">
      <alignment horizontal="center" wrapText="1"/>
    </xf>
    <xf numFmtId="0" fontId="31" fillId="0" borderId="0" xfId="1" applyFont="1" applyAlignment="1">
      <alignment horizontal="center" wrapText="1"/>
    </xf>
    <xf numFmtId="0" fontId="32" fillId="7" borderId="0" xfId="1" applyFont="1" applyFill="1" applyAlignment="1">
      <alignment horizontal="center"/>
    </xf>
    <xf numFmtId="0" fontId="25" fillId="7" borderId="0" xfId="1" applyFont="1" applyFill="1" applyAlignment="1">
      <alignment horizontal="center" wrapText="1"/>
    </xf>
    <xf numFmtId="0" fontId="25" fillId="7" borderId="0" xfId="2" applyFont="1" applyFill="1" applyAlignment="1" applyProtection="1">
      <alignment horizontal="center"/>
    </xf>
    <xf numFmtId="0" fontId="21" fillId="7" borderId="0" xfId="1" applyFont="1" applyFill="1" applyAlignment="1">
      <alignment wrapText="1"/>
    </xf>
    <xf numFmtId="14" fontId="33" fillId="0" borderId="0" xfId="1" applyNumberFormat="1" applyFont="1" applyAlignment="1">
      <alignment horizontal="center"/>
    </xf>
    <xf numFmtId="0" fontId="33" fillId="0" borderId="0" xfId="1" applyFont="1" applyAlignment="1">
      <alignment horizontal="center"/>
    </xf>
    <xf numFmtId="0" fontId="10" fillId="2" borderId="0" xfId="1" applyFont="1" applyFill="1" applyAlignment="1">
      <alignment horizontal="left" wrapText="1"/>
    </xf>
    <xf numFmtId="0" fontId="13" fillId="2" borderId="0" xfId="3" applyFont="1" applyFill="1" applyAlignment="1" applyProtection="1">
      <alignment wrapText="1"/>
    </xf>
    <xf numFmtId="0" fontId="10" fillId="2" borderId="0" xfId="1" applyFont="1" applyFill="1" applyAlignment="1">
      <alignment horizontal="left" wrapText="1"/>
    </xf>
    <xf numFmtId="0" fontId="11" fillId="2" borderId="0" xfId="1" applyFont="1" applyFill="1" applyAlignment="1">
      <alignment horizontal="left" wrapText="1"/>
    </xf>
    <xf numFmtId="0" fontId="10" fillId="3" borderId="0" xfId="1" applyFont="1" applyFill="1" applyAlignment="1">
      <alignment horizontal="left" vertical="center" wrapText="1"/>
    </xf>
    <xf numFmtId="0" fontId="11" fillId="4" borderId="0" xfId="1" applyFont="1" applyFill="1" applyAlignment="1">
      <alignment horizontal="left" wrapText="1"/>
    </xf>
    <xf numFmtId="0" fontId="10" fillId="2" borderId="0" xfId="1" applyFont="1" applyFill="1" applyAlignment="1">
      <alignment horizontal="left" wrapText="1" indent="2"/>
    </xf>
    <xf numFmtId="0" fontId="0" fillId="0" borderId="1" xfId="0" applyBorder="1" applyAlignment="1">
      <alignment horizontal="center"/>
    </xf>
    <xf numFmtId="0" fontId="0" fillId="0" borderId="1" xfId="0" applyBorder="1"/>
    <xf numFmtId="0" fontId="6" fillId="0" borderId="0" xfId="0" applyFont="1" applyAlignment="1">
      <alignment horizontal="center"/>
    </xf>
  </cellXfs>
  <cellStyles count="4">
    <cellStyle name="Hyperlink 2" xfId="2" xr:uid="{AD1CE284-8BFD-47B7-86BC-C043E98EBB67}"/>
    <cellStyle name="Hyperlink 4" xfId="3" xr:uid="{8DBC2381-7002-4F63-B598-DB1D10DA9957}"/>
    <cellStyle name="Normal" xfId="0" builtinId="0"/>
    <cellStyle name="Normal 2" xfId="1" xr:uid="{0C5262ED-07D3-40A9-89D4-8F3611508686}"/>
  </cellStyles>
  <dxfs count="27">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creativecommons.org/licenses/by/4.0/" TargetMode="External"/><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5159971</xdr:colOff>
      <xdr:row>1</xdr:row>
      <xdr:rowOff>85724</xdr:rowOff>
    </xdr:from>
    <xdr:to>
      <xdr:col>0</xdr:col>
      <xdr:colOff>5159971</xdr:colOff>
      <xdr:row>7</xdr:row>
      <xdr:rowOff>77397</xdr:rowOff>
    </xdr:to>
    <xdr:pic>
      <xdr:nvPicPr>
        <xdr:cNvPr id="2" name="Picture 1">
          <a:extLst>
            <a:ext uri="{FF2B5EF4-FFF2-40B4-BE49-F238E27FC236}">
              <a16:creationId xmlns:a16="http://schemas.microsoft.com/office/drawing/2014/main" id="{7BE6EBFF-6E17-4EAD-B21D-49B1AE5DB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59971" y="276224"/>
          <a:ext cx="0" cy="11156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8475</xdr:colOff>
      <xdr:row>0</xdr:row>
      <xdr:rowOff>9525</xdr:rowOff>
    </xdr:from>
    <xdr:to>
      <xdr:col>1</xdr:col>
      <xdr:colOff>0</xdr:colOff>
      <xdr:row>2</xdr:row>
      <xdr:rowOff>168525</xdr:rowOff>
    </xdr:to>
    <xdr:pic>
      <xdr:nvPicPr>
        <xdr:cNvPr id="3" name="Picture 2" title="Queensland Treasury">
          <a:extLst>
            <a:ext uri="{FF2B5EF4-FFF2-40B4-BE49-F238E27FC236}">
              <a16:creationId xmlns:a16="http://schemas.microsoft.com/office/drawing/2014/main" id="{98EE800C-7CB0-4152-9ABD-49CF9BEF26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5" y="9525"/>
          <a:ext cx="6840000" cy="540000"/>
        </a:xfrm>
        <a:prstGeom prst="rect">
          <a:avLst/>
        </a:prstGeom>
        <a:noFill/>
        <a:ln>
          <a:noFill/>
        </a:ln>
      </xdr:spPr>
    </xdr:pic>
    <xdr:clientData/>
  </xdr:twoCellAnchor>
  <xdr:twoCellAnchor editAs="oneCell">
    <xdr:from>
      <xdr:col>0</xdr:col>
      <xdr:colOff>104775</xdr:colOff>
      <xdr:row>0</xdr:row>
      <xdr:rowOff>104775</xdr:rowOff>
    </xdr:from>
    <xdr:to>
      <xdr:col>0</xdr:col>
      <xdr:colOff>1127125</xdr:colOff>
      <xdr:row>2</xdr:row>
      <xdr:rowOff>83185</xdr:rowOff>
    </xdr:to>
    <xdr:pic>
      <xdr:nvPicPr>
        <xdr:cNvPr id="4" name="Picture 3" title="Queensland Government">
          <a:extLst>
            <a:ext uri="{FF2B5EF4-FFF2-40B4-BE49-F238E27FC236}">
              <a16:creationId xmlns:a16="http://schemas.microsoft.com/office/drawing/2014/main" id="{BDBC6E2F-E91B-47D5-806F-7420C73EE48D}"/>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04775"/>
          <a:ext cx="1022350" cy="3594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6840000</xdr:colOff>
      <xdr:row>2</xdr:row>
      <xdr:rowOff>159000</xdr:rowOff>
    </xdr:to>
    <xdr:pic>
      <xdr:nvPicPr>
        <xdr:cNvPr id="2" name="Picture 1" title="Queensland Treasury">
          <a:extLst>
            <a:ext uri="{FF2B5EF4-FFF2-40B4-BE49-F238E27FC236}">
              <a16:creationId xmlns:a16="http://schemas.microsoft.com/office/drawing/2014/main" id="{670D7EBA-8778-4A69-9F11-180F5E63C1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6840000" cy="540000"/>
        </a:xfrm>
        <a:prstGeom prst="rect">
          <a:avLst/>
        </a:prstGeom>
        <a:noFill/>
        <a:ln>
          <a:noFill/>
        </a:ln>
      </xdr:spPr>
    </xdr:pic>
    <xdr:clientData/>
  </xdr:twoCellAnchor>
  <xdr:twoCellAnchor editAs="oneCell">
    <xdr:from>
      <xdr:col>1</xdr:col>
      <xdr:colOff>0</xdr:colOff>
      <xdr:row>12</xdr:row>
      <xdr:rowOff>0</xdr:rowOff>
    </xdr:from>
    <xdr:to>
      <xdr:col>1</xdr:col>
      <xdr:colOff>838200</xdr:colOff>
      <xdr:row>12</xdr:row>
      <xdr:rowOff>295275</xdr:rowOff>
    </xdr:to>
    <xdr:pic>
      <xdr:nvPicPr>
        <xdr:cNvPr id="3" name="Picture 2" descr="Creative Commons License">
          <a:hlinkClick xmlns:r="http://schemas.openxmlformats.org/officeDocument/2006/relationships" r:id="rId2"/>
          <a:extLst>
            <a:ext uri="{FF2B5EF4-FFF2-40B4-BE49-F238E27FC236}">
              <a16:creationId xmlns:a16="http://schemas.microsoft.com/office/drawing/2014/main" id="{44E999EB-17D3-4F08-B7C0-D2A2D7621C2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3533775"/>
          <a:ext cx="838200" cy="2952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qgso.qld.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56B4-36FE-4B8E-A4AB-C72FAE1FC3A2}">
  <sheetPr codeName="Sheet36"/>
  <dimension ref="A1:A40"/>
  <sheetViews>
    <sheetView tabSelected="1" zoomScaleNormal="100" zoomScaleSheetLayoutView="100" workbookViewId="0">
      <selection activeCell="A14" sqref="A14"/>
    </sheetView>
  </sheetViews>
  <sheetFormatPr defaultColWidth="0" defaultRowHeight="0" customHeight="1" zeroHeight="1" x14ac:dyDescent="0.2"/>
  <cols>
    <col min="1" max="1" width="102.7109375" style="72" customWidth="1"/>
    <col min="2" max="16384" width="9.140625" style="71" hidden="1"/>
  </cols>
  <sheetData>
    <row r="1" spans="1:1" s="60" customFormat="1" ht="15" x14ac:dyDescent="0.25"/>
    <row r="2" spans="1:1" s="60" customFormat="1" ht="15" x14ac:dyDescent="0.25"/>
    <row r="3" spans="1:1" s="60" customFormat="1" ht="15" x14ac:dyDescent="0.25"/>
    <row r="4" spans="1:1" s="69" customFormat="1" ht="12.75" customHeight="1" x14ac:dyDescent="0.2">
      <c r="A4" s="62" t="s">
        <v>246</v>
      </c>
    </row>
    <row r="5" spans="1:1" ht="20.25" x14ac:dyDescent="0.3">
      <c r="A5" s="70"/>
    </row>
    <row r="6" spans="1:1" ht="11.25" customHeight="1" x14ac:dyDescent="0.2"/>
    <row r="7" spans="1:1" ht="14.25" x14ac:dyDescent="0.2"/>
    <row r="8" spans="1:1" ht="14.25" x14ac:dyDescent="0.2"/>
    <row r="9" spans="1:1" ht="14.25" x14ac:dyDescent="0.2"/>
    <row r="10" spans="1:1" ht="14.25" x14ac:dyDescent="0.2"/>
    <row r="11" spans="1:1" ht="14.25" x14ac:dyDescent="0.2"/>
    <row r="12" spans="1:1" ht="14.25" x14ac:dyDescent="0.2"/>
    <row r="13" spans="1:1" ht="14.25" x14ac:dyDescent="0.2"/>
    <row r="14" spans="1:1" ht="33" x14ac:dyDescent="0.45">
      <c r="A14" s="73" t="s">
        <v>250</v>
      </c>
    </row>
    <row r="15" spans="1:1" ht="33" x14ac:dyDescent="0.45">
      <c r="A15" s="73" t="s">
        <v>251</v>
      </c>
    </row>
    <row r="16" spans="1:1" ht="33" x14ac:dyDescent="0.45">
      <c r="A16" s="73" t="s">
        <v>254</v>
      </c>
    </row>
    <row r="17" spans="1:1" ht="33" x14ac:dyDescent="0.45">
      <c r="A17" s="74" t="s">
        <v>252</v>
      </c>
    </row>
    <row r="18" spans="1:1" ht="14.25" x14ac:dyDescent="0.2">
      <c r="A18" s="75"/>
    </row>
    <row r="19" spans="1:1" ht="14.25" x14ac:dyDescent="0.2"/>
    <row r="20" spans="1:1" ht="14.25" x14ac:dyDescent="0.2"/>
    <row r="21" spans="1:1" ht="23.25" x14ac:dyDescent="0.35">
      <c r="A21" s="76" t="s">
        <v>253</v>
      </c>
    </row>
    <row r="22" spans="1:1" ht="14.25" x14ac:dyDescent="0.2"/>
    <row r="23" spans="1:1" ht="14.25" x14ac:dyDescent="0.2"/>
    <row r="24" spans="1:1" ht="23.25" x14ac:dyDescent="0.35">
      <c r="A24" s="77"/>
    </row>
    <row r="25" spans="1:1" ht="14.25" x14ac:dyDescent="0.2"/>
    <row r="26" spans="1:1" ht="15.75" x14ac:dyDescent="0.25">
      <c r="A26" s="78"/>
    </row>
    <row r="27" spans="1:1" ht="14.25" x14ac:dyDescent="0.2">
      <c r="A27" s="79"/>
    </row>
    <row r="28" spans="1:1" ht="14.25" x14ac:dyDescent="0.2"/>
    <row r="29" spans="1:1" ht="14.25" x14ac:dyDescent="0.2"/>
    <row r="30" spans="1:1" ht="14.25" x14ac:dyDescent="0.2"/>
    <row r="31" spans="1:1" ht="14.25" x14ac:dyDescent="0.2">
      <c r="A31" s="80"/>
    </row>
    <row r="32" spans="1:1" ht="14.25" x14ac:dyDescent="0.2">
      <c r="A32" s="80"/>
    </row>
    <row r="33" spans="1:1" ht="14.25" x14ac:dyDescent="0.2"/>
    <row r="34" spans="1:1" ht="14.25" x14ac:dyDescent="0.2"/>
    <row r="35" spans="1:1" ht="14.25" x14ac:dyDescent="0.2">
      <c r="A35" s="81"/>
    </row>
    <row r="36" spans="1:1" ht="14.25" hidden="1" x14ac:dyDescent="0.2"/>
    <row r="37" spans="1:1" ht="14.25" hidden="1" x14ac:dyDescent="0.2">
      <c r="A37" s="82"/>
    </row>
    <row r="38" spans="1:1" ht="14.25" hidden="1" x14ac:dyDescent="0.2">
      <c r="A38" s="83"/>
    </row>
    <row r="39" spans="1:1" ht="12.75" hidden="1" customHeight="1" x14ac:dyDescent="0.2"/>
    <row r="40" spans="1:1" ht="12.75" hidden="1" customHeight="1" x14ac:dyDescent="0.2"/>
  </sheetData>
  <pageMargins left="0.39370078740157483" right="0.39370078740157483" top="0.39370078740157483" bottom="0.39370078740157483"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HYPERLINK("#'Contents'!A10", "Link to contents")</f>
        <v>Link to contents</v>
      </c>
    </row>
    <row r="3" spans="1:10" ht="15" x14ac:dyDescent="0.25">
      <c r="A3" s="2" t="s">
        <v>40</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c r="B7" s="18">
        <v>1.44696941293377</v>
      </c>
      <c r="C7" s="18">
        <v>1.9213800514105499</v>
      </c>
      <c r="D7" s="18">
        <v>1.57132540312762</v>
      </c>
      <c r="E7" s="18">
        <v>1.6596025241316801</v>
      </c>
      <c r="F7" s="18">
        <v>1.584927922209</v>
      </c>
      <c r="G7" s="18">
        <v>1.5186688650670299</v>
      </c>
      <c r="H7" s="18">
        <v>1.5712451935402501</v>
      </c>
      <c r="I7" s="18">
        <v>1.6692863596882499</v>
      </c>
      <c r="J7" s="18">
        <v>1.56575557205589</v>
      </c>
    </row>
    <row r="8" spans="1:10" x14ac:dyDescent="0.2">
      <c r="A8" s="10" t="s">
        <v>15</v>
      </c>
      <c r="B8" s="17">
        <v>0.98309070663372999</v>
      </c>
      <c r="C8" s="17">
        <v>1.2521691662335099</v>
      </c>
      <c r="D8" s="17">
        <v>1.2581573625211999</v>
      </c>
      <c r="E8" s="17">
        <v>1.30173073652406</v>
      </c>
      <c r="F8" s="17">
        <v>1.23755443573903</v>
      </c>
      <c r="G8" s="17">
        <v>1.2238869856135799</v>
      </c>
      <c r="H8" s="17">
        <v>1.2459073531484599</v>
      </c>
      <c r="I8" s="17">
        <v>1.3598107710990299</v>
      </c>
      <c r="J8" s="17">
        <v>1.25327105537294</v>
      </c>
    </row>
    <row r="9" spans="1:10" x14ac:dyDescent="0.2">
      <c r="A9" s="10" t="s">
        <v>16</v>
      </c>
      <c r="B9" s="17">
        <v>0.64668698559819704</v>
      </c>
      <c r="C9" s="17">
        <v>0.51951665452777795</v>
      </c>
      <c r="D9" s="17">
        <v>0.47728992531402398</v>
      </c>
      <c r="E9" s="17">
        <v>0.59984183421964798</v>
      </c>
      <c r="F9" s="17">
        <v>0.50145425801591204</v>
      </c>
      <c r="G9" s="17">
        <v>0.50955214668238202</v>
      </c>
      <c r="H9" s="17">
        <v>0.52885377371382702</v>
      </c>
      <c r="I9" s="17">
        <v>0.50706770949358704</v>
      </c>
      <c r="J9" s="17">
        <v>0.49553519656618999</v>
      </c>
    </row>
    <row r="10" spans="1:10" x14ac:dyDescent="0.2">
      <c r="A10" s="12" t="s">
        <v>17</v>
      </c>
      <c r="B10" s="19">
        <v>2.1817196199782201</v>
      </c>
      <c r="C10" s="19">
        <v>2.3136916887885501</v>
      </c>
      <c r="D10" s="19">
        <v>0.64823564138896295</v>
      </c>
      <c r="E10" s="19">
        <v>1.00263587843925</v>
      </c>
      <c r="F10" s="19">
        <v>0.80658534012731797</v>
      </c>
      <c r="G10" s="19">
        <v>0.55015006949140299</v>
      </c>
      <c r="H10" s="19">
        <v>0.61332226213302898</v>
      </c>
      <c r="I10" s="19">
        <v>0.86090209192741496</v>
      </c>
      <c r="J10" s="19">
        <v>0.65310320499314101</v>
      </c>
    </row>
    <row r="11" spans="1:10" x14ac:dyDescent="0.2">
      <c r="A11" s="9" t="s">
        <v>18</v>
      </c>
      <c r="B11" s="18">
        <v>1.3088194079686</v>
      </c>
      <c r="C11" s="18">
        <v>1.3421613143431099</v>
      </c>
      <c r="D11" s="18">
        <v>1.7195582679446599</v>
      </c>
      <c r="E11" s="18">
        <v>1.6099709007227401</v>
      </c>
      <c r="F11" s="18">
        <v>1.78483825620006</v>
      </c>
      <c r="G11" s="18">
        <v>1.59193970803774</v>
      </c>
      <c r="H11" s="18">
        <v>1.75234041799935</v>
      </c>
      <c r="I11" s="18">
        <v>1.8738938511897001</v>
      </c>
      <c r="J11" s="18">
        <v>1.55976679863956</v>
      </c>
    </row>
    <row r="12" spans="1:10" x14ac:dyDescent="0.2">
      <c r="A12" s="10" t="s">
        <v>15</v>
      </c>
      <c r="B12" s="17">
        <v>0.97682469283321904</v>
      </c>
      <c r="C12" s="17">
        <v>1.0331182329928701</v>
      </c>
      <c r="D12" s="17">
        <v>1.1288665785846399</v>
      </c>
      <c r="E12" s="17">
        <v>1.2508334197353499</v>
      </c>
      <c r="F12" s="17">
        <v>1.1720255641714601</v>
      </c>
      <c r="G12" s="17">
        <v>1.1596901970640601</v>
      </c>
      <c r="H12" s="17">
        <v>1.2494522166018001</v>
      </c>
      <c r="I12" s="17">
        <v>1.33544968567555</v>
      </c>
      <c r="J12" s="17">
        <v>1.18864393788111</v>
      </c>
    </row>
    <row r="13" spans="1:10" x14ac:dyDescent="0.2">
      <c r="A13" s="10" t="s">
        <v>16</v>
      </c>
      <c r="B13" s="17">
        <v>0.42034255415809502</v>
      </c>
      <c r="C13" s="17">
        <v>0.43708518130108198</v>
      </c>
      <c r="D13" s="17">
        <v>0.44248574407479702</v>
      </c>
      <c r="E13" s="17">
        <v>0.51767281209794103</v>
      </c>
      <c r="F13" s="17">
        <v>0.49493038425178398</v>
      </c>
      <c r="G13" s="17">
        <v>0.45308558737175197</v>
      </c>
      <c r="H13" s="17">
        <v>0.55927286529665399</v>
      </c>
      <c r="I13" s="17">
        <v>0.60182833543611203</v>
      </c>
      <c r="J13" s="17">
        <v>0.423843878105232</v>
      </c>
    </row>
    <row r="14" spans="1:10" x14ac:dyDescent="0.2">
      <c r="A14" s="12" t="s">
        <v>17</v>
      </c>
      <c r="B14" s="19">
        <v>1.18887903017894</v>
      </c>
      <c r="C14" s="19">
        <v>0.75314924562686303</v>
      </c>
      <c r="D14" s="19">
        <v>2.7264588079749599</v>
      </c>
      <c r="E14" s="19">
        <v>0.85582314031144602</v>
      </c>
      <c r="F14" s="19">
        <v>2.8278625095538699</v>
      </c>
      <c r="G14" s="19">
        <v>1.7803135921375299</v>
      </c>
      <c r="H14" s="19">
        <v>2.1049442627068902</v>
      </c>
      <c r="I14" s="19">
        <v>2.6695309674847199</v>
      </c>
      <c r="J14" s="19">
        <v>1.4180352593255401</v>
      </c>
    </row>
    <row r="15" spans="1:10" x14ac:dyDescent="0.2">
      <c r="A15" s="9" t="s">
        <v>19</v>
      </c>
      <c r="B15" s="18">
        <v>1.34129148295256</v>
      </c>
      <c r="C15" s="18">
        <v>1.49696623507163</v>
      </c>
      <c r="D15" s="18">
        <v>1.6846215372209701</v>
      </c>
      <c r="E15" s="18">
        <v>1.6230912382051701</v>
      </c>
      <c r="F15" s="18">
        <v>1.7342048480061201</v>
      </c>
      <c r="G15" s="18">
        <v>1.5727631991477899</v>
      </c>
      <c r="H15" s="18">
        <v>1.7044976524311799</v>
      </c>
      <c r="I15" s="18">
        <v>1.8190789222495301</v>
      </c>
      <c r="J15" s="18">
        <v>1.56167291153739</v>
      </c>
    </row>
    <row r="16" spans="1:10" x14ac:dyDescent="0.2">
      <c r="A16" s="10" t="s">
        <v>15</v>
      </c>
      <c r="B16" s="17">
        <v>0.97834054081722599</v>
      </c>
      <c r="C16" s="17">
        <v>1.0873878575254501</v>
      </c>
      <c r="D16" s="17">
        <v>1.1615770429345</v>
      </c>
      <c r="E16" s="17">
        <v>1.2643049007106</v>
      </c>
      <c r="F16" s="17">
        <v>1.19023345327809</v>
      </c>
      <c r="G16" s="17">
        <v>1.1772837247716801</v>
      </c>
      <c r="H16" s="17">
        <v>1.2486237083540701</v>
      </c>
      <c r="I16" s="17">
        <v>1.3425538913164901</v>
      </c>
      <c r="J16" s="17">
        <v>1.2080333102285301</v>
      </c>
    </row>
    <row r="17" spans="1:10" x14ac:dyDescent="0.2">
      <c r="A17" s="10" t="s">
        <v>16</v>
      </c>
      <c r="B17" s="17">
        <v>0.48882341829925502</v>
      </c>
      <c r="C17" s="17">
        <v>0.46027738992800399</v>
      </c>
      <c r="D17" s="17">
        <v>0.45297902391137501</v>
      </c>
      <c r="E17" s="17">
        <v>0.54250286581828799</v>
      </c>
      <c r="F17" s="17">
        <v>0.49678469154724503</v>
      </c>
      <c r="G17" s="17">
        <v>0.470389411648861</v>
      </c>
      <c r="H17" s="17">
        <v>0.55008346155490995</v>
      </c>
      <c r="I17" s="17">
        <v>0.57438726991257505</v>
      </c>
      <c r="J17" s="17">
        <v>0.44727174931393598</v>
      </c>
    </row>
    <row r="18" spans="1:10" x14ac:dyDescent="0.2">
      <c r="A18" s="12" t="s">
        <v>17</v>
      </c>
      <c r="B18" s="19">
        <v>1.4270979085100901</v>
      </c>
      <c r="C18" s="19">
        <v>1.23022173217519</v>
      </c>
      <c r="D18" s="19">
        <v>2.4439843962253001</v>
      </c>
      <c r="E18" s="19">
        <v>0.89183953584141396</v>
      </c>
      <c r="F18" s="19">
        <v>2.5231160851182901</v>
      </c>
      <c r="G18" s="19">
        <v>1.58302211368673</v>
      </c>
      <c r="H18" s="19">
        <v>1.8492163431083199</v>
      </c>
      <c r="I18" s="19">
        <v>2.3559224908457201</v>
      </c>
      <c r="J18" s="19">
        <v>1.27156610742669</v>
      </c>
    </row>
    <row r="20" spans="1:10" x14ac:dyDescent="0.2">
      <c r="A20" s="13" t="s">
        <v>20</v>
      </c>
    </row>
    <row r="21" spans="1:10" x14ac:dyDescent="0.2">
      <c r="A21" s="13" t="s">
        <v>38</v>
      </c>
    </row>
    <row r="22" spans="1:10" x14ac:dyDescent="0.2">
      <c r="A22" s="13" t="s">
        <v>24</v>
      </c>
    </row>
    <row r="23" spans="1:10" x14ac:dyDescent="0.2">
      <c r="A23" s="13"/>
    </row>
    <row r="24" spans="1:10" x14ac:dyDescent="0.2">
      <c r="A24" s="13" t="s">
        <v>141</v>
      </c>
    </row>
    <row r="25" spans="1:10" x14ac:dyDescent="0.2">
      <c r="A25" s="13" t="s">
        <v>276</v>
      </c>
    </row>
  </sheetData>
  <mergeCells count="1">
    <mergeCell ref="B6:J6"/>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26"/>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HYPERLINK("#'Contents'!A11", "Link to contents")</f>
        <v>Link to contents</v>
      </c>
    </row>
    <row r="3" spans="1:10" ht="15" x14ac:dyDescent="0.25">
      <c r="A3" s="2" t="s">
        <v>43</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6184</v>
      </c>
      <c r="C7" s="8">
        <v>8272</v>
      </c>
      <c r="D7" s="8">
        <v>10549</v>
      </c>
      <c r="E7" s="8">
        <v>11999</v>
      </c>
      <c r="F7" s="8">
        <v>11439</v>
      </c>
      <c r="G7" s="8">
        <v>10339</v>
      </c>
      <c r="H7" s="8">
        <v>11351</v>
      </c>
      <c r="I7" s="8">
        <v>12524</v>
      </c>
      <c r="J7" s="8">
        <v>10528</v>
      </c>
    </row>
    <row r="8" spans="1:10" x14ac:dyDescent="0.2">
      <c r="A8" s="10" t="s">
        <v>15</v>
      </c>
      <c r="B8" s="7">
        <v>5076</v>
      </c>
      <c r="C8" s="7">
        <v>6923</v>
      </c>
      <c r="D8" s="7">
        <v>8857</v>
      </c>
      <c r="E8" s="7">
        <v>10136</v>
      </c>
      <c r="F8" s="7">
        <v>9844</v>
      </c>
      <c r="G8" s="7">
        <v>8883</v>
      </c>
      <c r="H8" s="7">
        <v>9734</v>
      </c>
      <c r="I8" s="7">
        <v>10908</v>
      </c>
      <c r="J8" s="7">
        <v>9039</v>
      </c>
    </row>
    <row r="9" spans="1:10" x14ac:dyDescent="0.2">
      <c r="A9" s="10" t="s">
        <v>16</v>
      </c>
      <c r="B9" s="7">
        <v>504</v>
      </c>
      <c r="C9" s="7">
        <v>606</v>
      </c>
      <c r="D9" s="7">
        <v>816</v>
      </c>
      <c r="E9" s="7">
        <v>816</v>
      </c>
      <c r="F9" s="7">
        <v>710</v>
      </c>
      <c r="G9" s="7">
        <v>649</v>
      </c>
      <c r="H9" s="7">
        <v>728</v>
      </c>
      <c r="I9" s="7">
        <v>709</v>
      </c>
      <c r="J9" s="7">
        <v>584</v>
      </c>
    </row>
    <row r="10" spans="1:10" x14ac:dyDescent="0.2">
      <c r="A10" s="12" t="s">
        <v>17</v>
      </c>
      <c r="B10" s="11">
        <v>604</v>
      </c>
      <c r="C10" s="11">
        <v>743</v>
      </c>
      <c r="D10" s="11">
        <v>876</v>
      </c>
      <c r="E10" s="11">
        <v>1047</v>
      </c>
      <c r="F10" s="11">
        <v>885</v>
      </c>
      <c r="G10" s="11">
        <v>807</v>
      </c>
      <c r="H10" s="11">
        <v>889</v>
      </c>
      <c r="I10" s="11">
        <v>907</v>
      </c>
      <c r="J10" s="11">
        <v>905</v>
      </c>
    </row>
    <row r="11" spans="1:10" x14ac:dyDescent="0.2">
      <c r="A11" s="9" t="s">
        <v>18</v>
      </c>
      <c r="B11" s="8">
        <v>20945</v>
      </c>
      <c r="C11" s="8">
        <v>26355</v>
      </c>
      <c r="D11" s="8">
        <v>31255</v>
      </c>
      <c r="E11" s="8">
        <v>32885</v>
      </c>
      <c r="F11" s="8">
        <v>30179</v>
      </c>
      <c r="G11" s="8">
        <v>26995</v>
      </c>
      <c r="H11" s="8">
        <v>28567</v>
      </c>
      <c r="I11" s="8">
        <v>30530</v>
      </c>
      <c r="J11" s="8">
        <v>24427</v>
      </c>
    </row>
    <row r="12" spans="1:10" x14ac:dyDescent="0.2">
      <c r="A12" s="10" t="s">
        <v>15</v>
      </c>
      <c r="B12" s="7">
        <v>17383</v>
      </c>
      <c r="C12" s="7">
        <v>22096</v>
      </c>
      <c r="D12" s="7">
        <v>26011</v>
      </c>
      <c r="E12" s="7">
        <v>27680</v>
      </c>
      <c r="F12" s="7">
        <v>25149</v>
      </c>
      <c r="G12" s="7">
        <v>22684</v>
      </c>
      <c r="H12" s="7">
        <v>24229</v>
      </c>
      <c r="I12" s="7">
        <v>26032</v>
      </c>
      <c r="J12" s="7">
        <v>20465</v>
      </c>
    </row>
    <row r="13" spans="1:10" x14ac:dyDescent="0.2">
      <c r="A13" s="10" t="s">
        <v>16</v>
      </c>
      <c r="B13" s="7">
        <v>1108</v>
      </c>
      <c r="C13" s="7">
        <v>1458</v>
      </c>
      <c r="D13" s="7">
        <v>1657</v>
      </c>
      <c r="E13" s="7">
        <v>1757</v>
      </c>
      <c r="F13" s="7">
        <v>1588</v>
      </c>
      <c r="G13" s="7">
        <v>1462</v>
      </c>
      <c r="H13" s="7">
        <v>1496</v>
      </c>
      <c r="I13" s="7">
        <v>1485</v>
      </c>
      <c r="J13" s="7">
        <v>1134</v>
      </c>
    </row>
    <row r="14" spans="1:10" x14ac:dyDescent="0.2">
      <c r="A14" s="12" t="s">
        <v>17</v>
      </c>
      <c r="B14" s="11">
        <v>2454</v>
      </c>
      <c r="C14" s="11">
        <v>2801</v>
      </c>
      <c r="D14" s="11">
        <v>3587</v>
      </c>
      <c r="E14" s="11">
        <v>3448</v>
      </c>
      <c r="F14" s="11">
        <v>3442</v>
      </c>
      <c r="G14" s="11">
        <v>2849</v>
      </c>
      <c r="H14" s="11">
        <v>2842</v>
      </c>
      <c r="I14" s="11">
        <v>3013</v>
      </c>
      <c r="J14" s="11">
        <v>2828</v>
      </c>
    </row>
    <row r="15" spans="1:10" x14ac:dyDescent="0.2">
      <c r="A15" s="9" t="s">
        <v>19</v>
      </c>
      <c r="B15" s="8">
        <v>27141</v>
      </c>
      <c r="C15" s="8">
        <v>34631</v>
      </c>
      <c r="D15" s="8">
        <v>41810</v>
      </c>
      <c r="E15" s="8">
        <v>44890</v>
      </c>
      <c r="F15" s="8">
        <v>41640</v>
      </c>
      <c r="G15" s="8">
        <v>37354</v>
      </c>
      <c r="H15" s="8">
        <v>39946</v>
      </c>
      <c r="I15" s="8">
        <v>43080</v>
      </c>
      <c r="J15" s="8">
        <v>34979</v>
      </c>
    </row>
    <row r="16" spans="1:10" x14ac:dyDescent="0.2">
      <c r="A16" s="10" t="s">
        <v>15</v>
      </c>
      <c r="B16" s="7">
        <v>22467</v>
      </c>
      <c r="C16" s="7">
        <v>29023</v>
      </c>
      <c r="D16" s="7">
        <v>34874</v>
      </c>
      <c r="E16" s="7">
        <v>37820</v>
      </c>
      <c r="F16" s="7">
        <v>35009</v>
      </c>
      <c r="G16" s="7">
        <v>31583</v>
      </c>
      <c r="H16" s="7">
        <v>33985</v>
      </c>
      <c r="I16" s="7">
        <v>36964</v>
      </c>
      <c r="J16" s="7">
        <v>29524</v>
      </c>
    </row>
    <row r="17" spans="1:10" x14ac:dyDescent="0.2">
      <c r="A17" s="10" t="s">
        <v>16</v>
      </c>
      <c r="B17" s="7">
        <v>1612</v>
      </c>
      <c r="C17" s="7">
        <v>2064</v>
      </c>
      <c r="D17" s="7">
        <v>2473</v>
      </c>
      <c r="E17" s="7">
        <v>2573</v>
      </c>
      <c r="F17" s="7">
        <v>2300</v>
      </c>
      <c r="G17" s="7">
        <v>2113</v>
      </c>
      <c r="H17" s="7">
        <v>2226</v>
      </c>
      <c r="I17" s="7">
        <v>2194</v>
      </c>
      <c r="J17" s="7">
        <v>1720</v>
      </c>
    </row>
    <row r="18" spans="1:10" x14ac:dyDescent="0.2">
      <c r="A18" s="12" t="s">
        <v>17</v>
      </c>
      <c r="B18" s="11">
        <v>3062</v>
      </c>
      <c r="C18" s="11">
        <v>3544</v>
      </c>
      <c r="D18" s="11">
        <v>4463</v>
      </c>
      <c r="E18" s="11">
        <v>4497</v>
      </c>
      <c r="F18" s="11">
        <v>4331</v>
      </c>
      <c r="G18" s="11">
        <v>3658</v>
      </c>
      <c r="H18" s="11">
        <v>3735</v>
      </c>
      <c r="I18" s="11">
        <v>3922</v>
      </c>
      <c r="J18" s="11">
        <v>3735</v>
      </c>
    </row>
    <row r="20" spans="1:10" x14ac:dyDescent="0.2">
      <c r="A20" s="13" t="s">
        <v>20</v>
      </c>
    </row>
    <row r="21" spans="1:10" x14ac:dyDescent="0.2">
      <c r="A21" s="13" t="s">
        <v>44</v>
      </c>
    </row>
    <row r="22" spans="1:10" x14ac:dyDescent="0.2">
      <c r="A22" s="13" t="s">
        <v>45</v>
      </c>
    </row>
    <row r="23" spans="1:10" x14ac:dyDescent="0.2">
      <c r="A23" s="13" t="s">
        <v>32</v>
      </c>
    </row>
    <row r="24" spans="1:10" x14ac:dyDescent="0.2">
      <c r="A24" s="13"/>
    </row>
    <row r="25" spans="1:10" x14ac:dyDescent="0.2">
      <c r="A25" s="13" t="s">
        <v>141</v>
      </c>
    </row>
    <row r="26" spans="1:10" x14ac:dyDescent="0.2">
      <c r="A26" s="13" t="s">
        <v>276</v>
      </c>
    </row>
  </sheetData>
  <mergeCells count="1">
    <mergeCell ref="B6:J6"/>
  </mergeCells>
  <conditionalFormatting sqref="B7:J10">
    <cfRule type="expression" dxfId="20" priority="3">
      <formula>B7=2</formula>
    </cfRule>
  </conditionalFormatting>
  <conditionalFormatting sqref="B11:J14">
    <cfRule type="expression" dxfId="19" priority="2">
      <formula>B11=2</formula>
    </cfRule>
  </conditionalFormatting>
  <conditionalFormatting sqref="B15:J18">
    <cfRule type="expression" dxfId="18" priority="1">
      <formula>B15=2</formula>
    </cfRule>
  </conditionalFormatting>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27"/>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HYPERLINK("#'Contents'!A12", "Link to contents")</f>
        <v>Link to contents</v>
      </c>
    </row>
    <row r="3" spans="1:10" ht="15" x14ac:dyDescent="0.25">
      <c r="A3" s="2" t="s">
        <v>47</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348.04426308071498</v>
      </c>
      <c r="C7" s="15">
        <v>456.84014847304798</v>
      </c>
      <c r="D7" s="15">
        <v>573.077577069943</v>
      </c>
      <c r="E7" s="15">
        <v>641.16676427463005</v>
      </c>
      <c r="F7" s="15">
        <v>600.16086136908496</v>
      </c>
      <c r="G7" s="15">
        <v>531.98947546887405</v>
      </c>
      <c r="H7" s="15">
        <v>572.63586543889596</v>
      </c>
      <c r="I7" s="15">
        <v>619.75424596484299</v>
      </c>
      <c r="J7" s="15">
        <v>511.38149263359003</v>
      </c>
    </row>
    <row r="8" spans="1:10" x14ac:dyDescent="0.2">
      <c r="A8" s="10" t="s">
        <v>15</v>
      </c>
      <c r="B8" s="14">
        <v>285.68445656495999</v>
      </c>
      <c r="C8" s="14">
        <v>382.33853335093198</v>
      </c>
      <c r="D8" s="14">
        <v>481.15917149573301</v>
      </c>
      <c r="E8" s="14">
        <v>541.61732833466601</v>
      </c>
      <c r="F8" s="14">
        <v>516.47727242916903</v>
      </c>
      <c r="G8" s="14">
        <v>457.07152631685898</v>
      </c>
      <c r="H8" s="14">
        <v>491.06136148200198</v>
      </c>
      <c r="I8" s="14">
        <v>539.78595616292796</v>
      </c>
      <c r="J8" s="14">
        <v>439.05559573660901</v>
      </c>
    </row>
    <row r="9" spans="1:10" x14ac:dyDescent="0.2">
      <c r="A9" s="10" t="s">
        <v>16</v>
      </c>
      <c r="B9" s="14">
        <v>28.365832566733602</v>
      </c>
      <c r="C9" s="14">
        <v>33.467738149742203</v>
      </c>
      <c r="D9" s="14">
        <v>44.329443823023396</v>
      </c>
      <c r="E9" s="14">
        <v>43.602973551804197</v>
      </c>
      <c r="F9" s="14">
        <v>37.2510019732538</v>
      </c>
      <c r="G9" s="14">
        <v>33.394058378885703</v>
      </c>
      <c r="H9" s="14">
        <v>36.726183599640201</v>
      </c>
      <c r="I9" s="14">
        <v>35.085097444033302</v>
      </c>
      <c r="J9" s="14">
        <v>28.366906506270599</v>
      </c>
    </row>
    <row r="10" spans="1:10" x14ac:dyDescent="0.2">
      <c r="A10" s="12" t="s">
        <v>17</v>
      </c>
      <c r="B10" s="16">
        <v>33.993973949021999</v>
      </c>
      <c r="C10" s="16">
        <v>41.033876972373697</v>
      </c>
      <c r="D10" s="16">
        <v>47.588961751186901</v>
      </c>
      <c r="E10" s="16">
        <v>55.946462388160498</v>
      </c>
      <c r="F10" s="16">
        <v>46.432586966661397</v>
      </c>
      <c r="G10" s="16">
        <v>41.523890773129096</v>
      </c>
      <c r="H10" s="16">
        <v>44.848320357252902</v>
      </c>
      <c r="I10" s="16">
        <v>44.883192357881804</v>
      </c>
      <c r="J10" s="16">
        <v>43.958990390710397</v>
      </c>
    </row>
    <row r="11" spans="1:10" x14ac:dyDescent="0.2">
      <c r="A11" s="9" t="s">
        <v>18</v>
      </c>
      <c r="B11" s="15">
        <v>1206.72122694367</v>
      </c>
      <c r="C11" s="15">
        <v>1493.62764211424</v>
      </c>
      <c r="D11" s="15">
        <v>1749.0446847200801</v>
      </c>
      <c r="E11" s="15">
        <v>1818.52266392971</v>
      </c>
      <c r="F11" s="15">
        <v>1644.32524174643</v>
      </c>
      <c r="G11" s="15">
        <v>1446.5238951065201</v>
      </c>
      <c r="H11" s="15">
        <v>1505.04680913165</v>
      </c>
      <c r="I11" s="15">
        <v>1581.0329898871901</v>
      </c>
      <c r="J11" s="15">
        <v>1244.14903099295</v>
      </c>
    </row>
    <row r="12" spans="1:10" x14ac:dyDescent="0.2">
      <c r="A12" s="10" t="s">
        <v>15</v>
      </c>
      <c r="B12" s="14">
        <v>1001.50083972126</v>
      </c>
      <c r="C12" s="14">
        <v>1252.2556015995499</v>
      </c>
      <c r="D12" s="14">
        <v>1455.58794734455</v>
      </c>
      <c r="E12" s="14">
        <v>1530.6889870024199</v>
      </c>
      <c r="F12" s="14">
        <v>1370.26195383151</v>
      </c>
      <c r="G12" s="14">
        <v>1215.5194679235501</v>
      </c>
      <c r="H12" s="14">
        <v>1276.50012736551</v>
      </c>
      <c r="I12" s="14">
        <v>1348.09861751534</v>
      </c>
      <c r="J12" s="14">
        <v>1042.3510836071</v>
      </c>
    </row>
    <row r="13" spans="1:10" x14ac:dyDescent="0.2">
      <c r="A13" s="10" t="s">
        <v>16</v>
      </c>
      <c r="B13" s="14">
        <v>63.836100236504699</v>
      </c>
      <c r="C13" s="14">
        <v>82.629827440810303</v>
      </c>
      <c r="D13" s="14">
        <v>92.726509121137894</v>
      </c>
      <c r="E13" s="14">
        <v>97.161147043469796</v>
      </c>
      <c r="F13" s="14">
        <v>86.523360081292694</v>
      </c>
      <c r="G13" s="14">
        <v>78.341097782764706</v>
      </c>
      <c r="H13" s="14">
        <v>78.816467478592202</v>
      </c>
      <c r="I13" s="14">
        <v>76.902521781279901</v>
      </c>
      <c r="J13" s="14">
        <v>57.758423103369203</v>
      </c>
    </row>
    <row r="14" spans="1:10" x14ac:dyDescent="0.2">
      <c r="A14" s="12" t="s">
        <v>17</v>
      </c>
      <c r="B14" s="16">
        <v>141.38428698590499</v>
      </c>
      <c r="C14" s="16">
        <v>158.74221307387501</v>
      </c>
      <c r="D14" s="16">
        <v>200.73022825438801</v>
      </c>
      <c r="E14" s="16">
        <v>190.672529883827</v>
      </c>
      <c r="F14" s="16">
        <v>187.53992783363299</v>
      </c>
      <c r="G14" s="16">
        <v>152.663329400203</v>
      </c>
      <c r="H14" s="16">
        <v>149.73021428753901</v>
      </c>
      <c r="I14" s="16">
        <v>156.03185059057</v>
      </c>
      <c r="J14" s="16">
        <v>144.03952428247601</v>
      </c>
    </row>
    <row r="15" spans="1:10" x14ac:dyDescent="0.2">
      <c r="A15" s="9" t="s">
        <v>19</v>
      </c>
      <c r="B15" s="15">
        <v>772.70179862920202</v>
      </c>
      <c r="C15" s="15">
        <v>968.64646543754998</v>
      </c>
      <c r="D15" s="15">
        <v>1152.5086496725201</v>
      </c>
      <c r="E15" s="15">
        <v>1219.91386413491</v>
      </c>
      <c r="F15" s="15">
        <v>1112.9727478038201</v>
      </c>
      <c r="G15" s="15">
        <v>980.508090294206</v>
      </c>
      <c r="H15" s="15">
        <v>1029.45184253608</v>
      </c>
      <c r="I15" s="15">
        <v>1090.1314509249801</v>
      </c>
      <c r="J15" s="15">
        <v>869.67288375413102</v>
      </c>
    </row>
    <row r="16" spans="1:10" x14ac:dyDescent="0.2">
      <c r="A16" s="10" t="s">
        <v>15</v>
      </c>
      <c r="B16" s="14">
        <v>639.63344422837395</v>
      </c>
      <c r="C16" s="14">
        <v>811.78788849279601</v>
      </c>
      <c r="D16" s="14">
        <v>961.31515543361195</v>
      </c>
      <c r="E16" s="14">
        <v>1027.7821862682599</v>
      </c>
      <c r="F16" s="14">
        <v>935.73638155293099</v>
      </c>
      <c r="G16" s="14">
        <v>829.02465641596405</v>
      </c>
      <c r="H16" s="14">
        <v>875.83039274492398</v>
      </c>
      <c r="I16" s="14">
        <v>935.36719944268702</v>
      </c>
      <c r="J16" s="14">
        <v>734.046777207952</v>
      </c>
    </row>
    <row r="17" spans="1:10" x14ac:dyDescent="0.2">
      <c r="A17" s="10" t="s">
        <v>16</v>
      </c>
      <c r="B17" s="14">
        <v>45.893493216545998</v>
      </c>
      <c r="C17" s="14">
        <v>57.731116764260399</v>
      </c>
      <c r="D17" s="14">
        <v>68.169191357094803</v>
      </c>
      <c r="E17" s="14">
        <v>69.922886442841005</v>
      </c>
      <c r="F17" s="14">
        <v>61.475439960345703</v>
      </c>
      <c r="G17" s="14">
        <v>55.464303549597297</v>
      </c>
      <c r="H17" s="14">
        <v>57.3664397307695</v>
      </c>
      <c r="I17" s="14">
        <v>55.518765165492198</v>
      </c>
      <c r="J17" s="14">
        <v>42.763868608510997</v>
      </c>
    </row>
    <row r="18" spans="1:10" x14ac:dyDescent="0.2">
      <c r="A18" s="12" t="s">
        <v>17</v>
      </c>
      <c r="B18" s="16">
        <v>87.174861184282705</v>
      </c>
      <c r="C18" s="16">
        <v>99.127460180493699</v>
      </c>
      <c r="D18" s="16">
        <v>123.02430288180901</v>
      </c>
      <c r="E18" s="16">
        <v>122.208791423807</v>
      </c>
      <c r="F18" s="16">
        <v>115.760926290547</v>
      </c>
      <c r="G18" s="16">
        <v>96.019130328645005</v>
      </c>
      <c r="H18" s="16">
        <v>96.255010060388102</v>
      </c>
      <c r="I18" s="16">
        <v>99.245486316800594</v>
      </c>
      <c r="J18" s="16">
        <v>92.8622379376677</v>
      </c>
    </row>
    <row r="20" spans="1:10" x14ac:dyDescent="0.2">
      <c r="A20" s="13" t="s">
        <v>20</v>
      </c>
    </row>
    <row r="21" spans="1:10" x14ac:dyDescent="0.2">
      <c r="A21" s="13" t="s">
        <v>44</v>
      </c>
    </row>
    <row r="22" spans="1:10" x14ac:dyDescent="0.2">
      <c r="A22" s="13" t="s">
        <v>45</v>
      </c>
    </row>
    <row r="23" spans="1:10" x14ac:dyDescent="0.2">
      <c r="A23" s="13" t="s">
        <v>28</v>
      </c>
    </row>
    <row r="24" spans="1:10" x14ac:dyDescent="0.2">
      <c r="A24" s="13" t="s">
        <v>24</v>
      </c>
    </row>
    <row r="25" spans="1:10" x14ac:dyDescent="0.2">
      <c r="A25" s="13"/>
    </row>
    <row r="26" spans="1:10" x14ac:dyDescent="0.2">
      <c r="A26" s="13" t="s">
        <v>141</v>
      </c>
    </row>
    <row r="27" spans="1:10" x14ac:dyDescent="0.2">
      <c r="A27" s="13" t="s">
        <v>276</v>
      </c>
    </row>
  </sheetData>
  <mergeCells count="1">
    <mergeCell ref="B6:J6"/>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53"/>
  <sheetViews>
    <sheetView showGridLines="0" workbookViewId="0">
      <pane xSplit="1" ySplit="6" topLeftCell="B3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HYPERLINK("#'Contents'!A13", "Link to contents")</f>
        <v>Link to contents</v>
      </c>
    </row>
    <row r="3" spans="1:10" ht="15" x14ac:dyDescent="0.25">
      <c r="A3" s="2" t="s">
        <v>49</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6184</v>
      </c>
      <c r="C7" s="8">
        <v>8272</v>
      </c>
      <c r="D7" s="8">
        <v>10549</v>
      </c>
      <c r="E7" s="8">
        <v>11999</v>
      </c>
      <c r="F7" s="8">
        <v>11439</v>
      </c>
      <c r="G7" s="8">
        <v>10339</v>
      </c>
      <c r="H7" s="8">
        <v>11351</v>
      </c>
      <c r="I7" s="8">
        <v>12524</v>
      </c>
      <c r="J7" s="8">
        <v>10528</v>
      </c>
    </row>
    <row r="8" spans="1:10" x14ac:dyDescent="0.2">
      <c r="A8" s="22" t="s">
        <v>50</v>
      </c>
      <c r="B8" s="7">
        <v>4649</v>
      </c>
      <c r="C8" s="7">
        <v>6374</v>
      </c>
      <c r="D8" s="7">
        <v>8346</v>
      </c>
      <c r="E8" s="7">
        <v>9775</v>
      </c>
      <c r="F8" s="7">
        <v>9433</v>
      </c>
      <c r="G8" s="7">
        <v>8710</v>
      </c>
      <c r="H8" s="7">
        <v>9631</v>
      </c>
      <c r="I8" s="7">
        <v>10763</v>
      </c>
      <c r="J8" s="7">
        <v>9013</v>
      </c>
    </row>
    <row r="9" spans="1:10" x14ac:dyDescent="0.2">
      <c r="A9" s="22" t="s">
        <v>51</v>
      </c>
      <c r="B9" s="7">
        <v>1535</v>
      </c>
      <c r="C9" s="7">
        <v>1898</v>
      </c>
      <c r="D9" s="7">
        <v>2203</v>
      </c>
      <c r="E9" s="7">
        <v>2224</v>
      </c>
      <c r="F9" s="7">
        <v>2006</v>
      </c>
      <c r="G9" s="7">
        <v>1629</v>
      </c>
      <c r="H9" s="7">
        <v>1720</v>
      </c>
      <c r="I9" s="7">
        <v>1761</v>
      </c>
      <c r="J9" s="7">
        <v>1515</v>
      </c>
    </row>
    <row r="10" spans="1:10" x14ac:dyDescent="0.2">
      <c r="A10" s="21" t="s">
        <v>15</v>
      </c>
      <c r="B10" s="20">
        <v>5076</v>
      </c>
      <c r="C10" s="20">
        <v>6923</v>
      </c>
      <c r="D10" s="20">
        <v>8857</v>
      </c>
      <c r="E10" s="20">
        <v>10136</v>
      </c>
      <c r="F10" s="20">
        <v>9844</v>
      </c>
      <c r="G10" s="20">
        <v>8883</v>
      </c>
      <c r="H10" s="20">
        <v>9734</v>
      </c>
      <c r="I10" s="20">
        <v>10908</v>
      </c>
      <c r="J10" s="20">
        <v>9039</v>
      </c>
    </row>
    <row r="11" spans="1:10" x14ac:dyDescent="0.2">
      <c r="A11" s="22" t="s">
        <v>50</v>
      </c>
      <c r="B11" s="7">
        <v>3561</v>
      </c>
      <c r="C11" s="7">
        <v>5065</v>
      </c>
      <c r="D11" s="7">
        <v>6707</v>
      </c>
      <c r="E11" s="7">
        <v>7967</v>
      </c>
      <c r="F11" s="7">
        <v>7881</v>
      </c>
      <c r="G11" s="7">
        <v>7289</v>
      </c>
      <c r="H11" s="7">
        <v>8050</v>
      </c>
      <c r="I11" s="7">
        <v>9184</v>
      </c>
      <c r="J11" s="7">
        <v>7562</v>
      </c>
    </row>
    <row r="12" spans="1:10" x14ac:dyDescent="0.2">
      <c r="A12" s="22" t="s">
        <v>52</v>
      </c>
      <c r="B12" s="7">
        <v>1471</v>
      </c>
      <c r="C12" s="7">
        <v>1770</v>
      </c>
      <c r="D12" s="7">
        <v>2062</v>
      </c>
      <c r="E12" s="7">
        <v>2074</v>
      </c>
      <c r="F12" s="7">
        <v>1871</v>
      </c>
      <c r="G12" s="7">
        <v>1563</v>
      </c>
      <c r="H12" s="7">
        <v>1641</v>
      </c>
      <c r="I12" s="7">
        <v>1677</v>
      </c>
      <c r="J12" s="7">
        <v>1427</v>
      </c>
    </row>
    <row r="13" spans="1:10" x14ac:dyDescent="0.2">
      <c r="A13" s="22" t="s">
        <v>53</v>
      </c>
      <c r="B13" s="7">
        <v>44</v>
      </c>
      <c r="C13" s="7">
        <v>88</v>
      </c>
      <c r="D13" s="7">
        <v>88</v>
      </c>
      <c r="E13" s="7">
        <v>95</v>
      </c>
      <c r="F13" s="7">
        <v>92</v>
      </c>
      <c r="G13" s="7">
        <v>31</v>
      </c>
      <c r="H13" s="7">
        <v>43</v>
      </c>
      <c r="I13" s="7">
        <v>47</v>
      </c>
      <c r="J13" s="7">
        <v>50</v>
      </c>
    </row>
    <row r="14" spans="1:10" x14ac:dyDescent="0.2">
      <c r="A14" s="21" t="s">
        <v>16</v>
      </c>
      <c r="B14" s="20">
        <v>504</v>
      </c>
      <c r="C14" s="20">
        <v>606</v>
      </c>
      <c r="D14" s="20">
        <v>816</v>
      </c>
      <c r="E14" s="20">
        <v>816</v>
      </c>
      <c r="F14" s="20">
        <v>710</v>
      </c>
      <c r="G14" s="20">
        <v>649</v>
      </c>
      <c r="H14" s="20">
        <v>728</v>
      </c>
      <c r="I14" s="20">
        <v>709</v>
      </c>
      <c r="J14" s="20">
        <v>584</v>
      </c>
    </row>
    <row r="15" spans="1:10" x14ac:dyDescent="0.2">
      <c r="A15" s="22" t="s">
        <v>50</v>
      </c>
      <c r="B15" s="7">
        <v>493</v>
      </c>
      <c r="C15" s="7">
        <v>587</v>
      </c>
      <c r="D15" s="7">
        <v>775</v>
      </c>
      <c r="E15" s="7">
        <v>789</v>
      </c>
      <c r="F15" s="7">
        <v>698</v>
      </c>
      <c r="G15" s="7">
        <v>636</v>
      </c>
      <c r="H15" s="7">
        <v>718</v>
      </c>
      <c r="I15" s="7">
        <v>693</v>
      </c>
      <c r="J15" s="7">
        <v>566</v>
      </c>
    </row>
    <row r="16" spans="1:10" x14ac:dyDescent="0.2">
      <c r="A16" s="22" t="s">
        <v>51</v>
      </c>
      <c r="B16" s="7">
        <v>11</v>
      </c>
      <c r="C16" s="7">
        <v>19</v>
      </c>
      <c r="D16" s="7">
        <v>41</v>
      </c>
      <c r="E16" s="7">
        <v>27</v>
      </c>
      <c r="F16" s="7">
        <v>12</v>
      </c>
      <c r="G16" s="7">
        <v>13</v>
      </c>
      <c r="H16" s="7">
        <v>10</v>
      </c>
      <c r="I16" s="7">
        <v>16</v>
      </c>
      <c r="J16" s="7">
        <v>18</v>
      </c>
    </row>
    <row r="17" spans="1:10" x14ac:dyDescent="0.2">
      <c r="A17" s="21" t="s">
        <v>17</v>
      </c>
      <c r="B17" s="20">
        <v>604</v>
      </c>
      <c r="C17" s="20">
        <v>743</v>
      </c>
      <c r="D17" s="20">
        <v>876</v>
      </c>
      <c r="E17" s="20">
        <v>1047</v>
      </c>
      <c r="F17" s="20">
        <v>885</v>
      </c>
      <c r="G17" s="20">
        <v>807</v>
      </c>
      <c r="H17" s="20">
        <v>889</v>
      </c>
      <c r="I17" s="20">
        <v>907</v>
      </c>
      <c r="J17" s="20">
        <v>905</v>
      </c>
    </row>
    <row r="18" spans="1:10" x14ac:dyDescent="0.2">
      <c r="A18" s="22" t="s">
        <v>50</v>
      </c>
      <c r="B18" s="7">
        <v>595</v>
      </c>
      <c r="C18" s="7">
        <v>722</v>
      </c>
      <c r="D18" s="7">
        <v>864</v>
      </c>
      <c r="E18" s="7">
        <v>1019</v>
      </c>
      <c r="F18" s="7">
        <v>854</v>
      </c>
      <c r="G18" s="7">
        <v>785</v>
      </c>
      <c r="H18" s="7">
        <v>863</v>
      </c>
      <c r="I18" s="7">
        <v>886</v>
      </c>
      <c r="J18" s="7">
        <v>885</v>
      </c>
    </row>
    <row r="19" spans="1:10" x14ac:dyDescent="0.2">
      <c r="A19" s="23" t="s">
        <v>51</v>
      </c>
      <c r="B19" s="11">
        <v>9</v>
      </c>
      <c r="C19" s="11">
        <v>21</v>
      </c>
      <c r="D19" s="11">
        <v>12</v>
      </c>
      <c r="E19" s="11">
        <v>28</v>
      </c>
      <c r="F19" s="11">
        <v>31</v>
      </c>
      <c r="G19" s="11">
        <v>22</v>
      </c>
      <c r="H19" s="11">
        <v>26</v>
      </c>
      <c r="I19" s="11">
        <v>21</v>
      </c>
      <c r="J19" s="11">
        <v>20</v>
      </c>
    </row>
    <row r="20" spans="1:10" x14ac:dyDescent="0.2">
      <c r="A20" s="9" t="s">
        <v>18</v>
      </c>
      <c r="B20" s="8">
        <v>20945</v>
      </c>
      <c r="C20" s="8">
        <v>26355</v>
      </c>
      <c r="D20" s="8">
        <v>31255</v>
      </c>
      <c r="E20" s="8">
        <v>32885</v>
      </c>
      <c r="F20" s="8">
        <v>30179</v>
      </c>
      <c r="G20" s="8">
        <v>26995</v>
      </c>
      <c r="H20" s="8">
        <v>28567</v>
      </c>
      <c r="I20" s="8">
        <v>30530</v>
      </c>
      <c r="J20" s="8">
        <v>24427</v>
      </c>
    </row>
    <row r="21" spans="1:10" x14ac:dyDescent="0.2">
      <c r="A21" s="22" t="s">
        <v>50</v>
      </c>
      <c r="B21" s="7">
        <v>16507</v>
      </c>
      <c r="C21" s="7">
        <v>20986</v>
      </c>
      <c r="D21" s="7">
        <v>25717</v>
      </c>
      <c r="E21" s="7">
        <v>27684</v>
      </c>
      <c r="F21" s="7">
        <v>25450</v>
      </c>
      <c r="G21" s="7">
        <v>23251</v>
      </c>
      <c r="H21" s="7">
        <v>24818</v>
      </c>
      <c r="I21" s="7">
        <v>26868</v>
      </c>
      <c r="J21" s="7">
        <v>21378</v>
      </c>
    </row>
    <row r="22" spans="1:10" x14ac:dyDescent="0.2">
      <c r="A22" s="22" t="s">
        <v>51</v>
      </c>
      <c r="B22" s="7">
        <v>4438</v>
      </c>
      <c r="C22" s="7">
        <v>5369</v>
      </c>
      <c r="D22" s="7">
        <v>5538</v>
      </c>
      <c r="E22" s="7">
        <v>5201</v>
      </c>
      <c r="F22" s="7">
        <v>4729</v>
      </c>
      <c r="G22" s="7">
        <v>3744</v>
      </c>
      <c r="H22" s="7">
        <v>3749</v>
      </c>
      <c r="I22" s="7">
        <v>3662</v>
      </c>
      <c r="J22" s="7">
        <v>3049</v>
      </c>
    </row>
    <row r="23" spans="1:10" x14ac:dyDescent="0.2">
      <c r="A23" s="21" t="s">
        <v>15</v>
      </c>
      <c r="B23" s="20">
        <v>17383</v>
      </c>
      <c r="C23" s="20">
        <v>22096</v>
      </c>
      <c r="D23" s="20">
        <v>26011</v>
      </c>
      <c r="E23" s="20">
        <v>27680</v>
      </c>
      <c r="F23" s="20">
        <v>25149</v>
      </c>
      <c r="G23" s="20">
        <v>22684</v>
      </c>
      <c r="H23" s="20">
        <v>24229</v>
      </c>
      <c r="I23" s="20">
        <v>26032</v>
      </c>
      <c r="J23" s="20">
        <v>20465</v>
      </c>
    </row>
    <row r="24" spans="1:10" x14ac:dyDescent="0.2">
      <c r="A24" s="22" t="s">
        <v>50</v>
      </c>
      <c r="B24" s="7">
        <v>13002</v>
      </c>
      <c r="C24" s="7">
        <v>16846</v>
      </c>
      <c r="D24" s="7">
        <v>20611</v>
      </c>
      <c r="E24" s="7">
        <v>22572</v>
      </c>
      <c r="F24" s="7">
        <v>20573</v>
      </c>
      <c r="G24" s="7">
        <v>19010</v>
      </c>
      <c r="H24" s="7">
        <v>20565</v>
      </c>
      <c r="I24" s="7">
        <v>22453</v>
      </c>
      <c r="J24" s="7">
        <v>17556</v>
      </c>
    </row>
    <row r="25" spans="1:10" x14ac:dyDescent="0.2">
      <c r="A25" s="22" t="s">
        <v>52</v>
      </c>
      <c r="B25" s="7">
        <v>4211</v>
      </c>
      <c r="C25" s="7">
        <v>5022</v>
      </c>
      <c r="D25" s="7">
        <v>5142</v>
      </c>
      <c r="E25" s="7">
        <v>4837</v>
      </c>
      <c r="F25" s="7">
        <v>4322</v>
      </c>
      <c r="G25" s="7">
        <v>3561</v>
      </c>
      <c r="H25" s="7">
        <v>3539</v>
      </c>
      <c r="I25" s="7">
        <v>3442</v>
      </c>
      <c r="J25" s="7">
        <v>2752</v>
      </c>
    </row>
    <row r="26" spans="1:10" x14ac:dyDescent="0.2">
      <c r="A26" s="22" t="s">
        <v>53</v>
      </c>
      <c r="B26" s="7">
        <v>170</v>
      </c>
      <c r="C26" s="7">
        <v>228</v>
      </c>
      <c r="D26" s="7">
        <v>258</v>
      </c>
      <c r="E26" s="7">
        <v>271</v>
      </c>
      <c r="F26" s="7">
        <v>254</v>
      </c>
      <c r="G26" s="7">
        <v>113</v>
      </c>
      <c r="H26" s="7">
        <v>125</v>
      </c>
      <c r="I26" s="7">
        <v>137</v>
      </c>
      <c r="J26" s="7">
        <v>157</v>
      </c>
    </row>
    <row r="27" spans="1:10" x14ac:dyDescent="0.2">
      <c r="A27" s="21" t="s">
        <v>16</v>
      </c>
      <c r="B27" s="20">
        <v>1108</v>
      </c>
      <c r="C27" s="20">
        <v>1458</v>
      </c>
      <c r="D27" s="20">
        <v>1657</v>
      </c>
      <c r="E27" s="20">
        <v>1757</v>
      </c>
      <c r="F27" s="20">
        <v>1588</v>
      </c>
      <c r="G27" s="20">
        <v>1462</v>
      </c>
      <c r="H27" s="20">
        <v>1496</v>
      </c>
      <c r="I27" s="20">
        <v>1485</v>
      </c>
      <c r="J27" s="20">
        <v>1134</v>
      </c>
    </row>
    <row r="28" spans="1:10" x14ac:dyDescent="0.2">
      <c r="A28" s="22" t="s">
        <v>50</v>
      </c>
      <c r="B28" s="7">
        <v>1088</v>
      </c>
      <c r="C28" s="7">
        <v>1383</v>
      </c>
      <c r="D28" s="7">
        <v>1594</v>
      </c>
      <c r="E28" s="7">
        <v>1718</v>
      </c>
      <c r="F28" s="7">
        <v>1540</v>
      </c>
      <c r="G28" s="7">
        <v>1427</v>
      </c>
      <c r="H28" s="7">
        <v>1466</v>
      </c>
      <c r="I28" s="7">
        <v>1450</v>
      </c>
      <c r="J28" s="7">
        <v>1056</v>
      </c>
    </row>
    <row r="29" spans="1:10" x14ac:dyDescent="0.2">
      <c r="A29" s="22" t="s">
        <v>51</v>
      </c>
      <c r="B29" s="7">
        <v>20</v>
      </c>
      <c r="C29" s="7">
        <v>75</v>
      </c>
      <c r="D29" s="7">
        <v>63</v>
      </c>
      <c r="E29" s="7">
        <v>39</v>
      </c>
      <c r="F29" s="7">
        <v>48</v>
      </c>
      <c r="G29" s="7">
        <v>35</v>
      </c>
      <c r="H29" s="7">
        <v>30</v>
      </c>
      <c r="I29" s="7">
        <v>35</v>
      </c>
      <c r="J29" s="7">
        <v>78</v>
      </c>
    </row>
    <row r="30" spans="1:10" x14ac:dyDescent="0.2">
      <c r="A30" s="21" t="s">
        <v>17</v>
      </c>
      <c r="B30" s="20">
        <v>2454</v>
      </c>
      <c r="C30" s="20">
        <v>2801</v>
      </c>
      <c r="D30" s="20">
        <v>3587</v>
      </c>
      <c r="E30" s="20">
        <v>3448</v>
      </c>
      <c r="F30" s="20">
        <v>3442</v>
      </c>
      <c r="G30" s="20">
        <v>2849</v>
      </c>
      <c r="H30" s="20">
        <v>2842</v>
      </c>
      <c r="I30" s="20">
        <v>3013</v>
      </c>
      <c r="J30" s="20">
        <v>2828</v>
      </c>
    </row>
    <row r="31" spans="1:10" x14ac:dyDescent="0.2">
      <c r="A31" s="22" t="s">
        <v>50</v>
      </c>
      <c r="B31" s="7">
        <v>2417</v>
      </c>
      <c r="C31" s="7">
        <v>2757</v>
      </c>
      <c r="D31" s="7">
        <v>3512</v>
      </c>
      <c r="E31" s="7">
        <v>3394</v>
      </c>
      <c r="F31" s="7">
        <v>3337</v>
      </c>
      <c r="G31" s="7">
        <v>2814</v>
      </c>
      <c r="H31" s="7">
        <v>2787</v>
      </c>
      <c r="I31" s="7">
        <v>2965</v>
      </c>
      <c r="J31" s="7">
        <v>2766</v>
      </c>
    </row>
    <row r="32" spans="1:10" x14ac:dyDescent="0.2">
      <c r="A32" s="23" t="s">
        <v>51</v>
      </c>
      <c r="B32" s="11">
        <v>37</v>
      </c>
      <c r="C32" s="11">
        <v>44</v>
      </c>
      <c r="D32" s="11">
        <v>75</v>
      </c>
      <c r="E32" s="11">
        <v>54</v>
      </c>
      <c r="F32" s="11">
        <v>105</v>
      </c>
      <c r="G32" s="11">
        <v>35</v>
      </c>
      <c r="H32" s="11">
        <v>55</v>
      </c>
      <c r="I32" s="11">
        <v>48</v>
      </c>
      <c r="J32" s="11">
        <v>62</v>
      </c>
    </row>
    <row r="33" spans="1:10" x14ac:dyDescent="0.2">
      <c r="A33" s="9" t="s">
        <v>19</v>
      </c>
      <c r="B33" s="8">
        <v>27141</v>
      </c>
      <c r="C33" s="8">
        <v>34631</v>
      </c>
      <c r="D33" s="8">
        <v>41810</v>
      </c>
      <c r="E33" s="8">
        <v>44890</v>
      </c>
      <c r="F33" s="8">
        <v>41640</v>
      </c>
      <c r="G33" s="8">
        <v>37354</v>
      </c>
      <c r="H33" s="8">
        <v>39946</v>
      </c>
      <c r="I33" s="8">
        <v>43080</v>
      </c>
      <c r="J33" s="8">
        <v>34979</v>
      </c>
    </row>
    <row r="34" spans="1:10" x14ac:dyDescent="0.2">
      <c r="A34" s="22" t="s">
        <v>50</v>
      </c>
      <c r="B34" s="7">
        <v>21164</v>
      </c>
      <c r="C34" s="7">
        <v>27360</v>
      </c>
      <c r="D34" s="7">
        <v>34065</v>
      </c>
      <c r="E34" s="7">
        <v>37463</v>
      </c>
      <c r="F34" s="7">
        <v>34891</v>
      </c>
      <c r="G34" s="7">
        <v>31973</v>
      </c>
      <c r="H34" s="7">
        <v>34473</v>
      </c>
      <c r="I34" s="7">
        <v>37650</v>
      </c>
      <c r="J34" s="7">
        <v>30408</v>
      </c>
    </row>
    <row r="35" spans="1:10" x14ac:dyDescent="0.2">
      <c r="A35" s="22" t="s">
        <v>51</v>
      </c>
      <c r="B35" s="7">
        <v>5977</v>
      </c>
      <c r="C35" s="7">
        <v>7271</v>
      </c>
      <c r="D35" s="7">
        <v>7745</v>
      </c>
      <c r="E35" s="7">
        <v>7427</v>
      </c>
      <c r="F35" s="7">
        <v>6749</v>
      </c>
      <c r="G35" s="7">
        <v>5381</v>
      </c>
      <c r="H35" s="7">
        <v>5473</v>
      </c>
      <c r="I35" s="7">
        <v>5430</v>
      </c>
      <c r="J35" s="7">
        <v>4571</v>
      </c>
    </row>
    <row r="36" spans="1:10" x14ac:dyDescent="0.2">
      <c r="A36" s="21" t="s">
        <v>15</v>
      </c>
      <c r="B36" s="20">
        <v>22467</v>
      </c>
      <c r="C36" s="20">
        <v>29023</v>
      </c>
      <c r="D36" s="20">
        <v>34874</v>
      </c>
      <c r="E36" s="20">
        <v>37820</v>
      </c>
      <c r="F36" s="20">
        <v>35009</v>
      </c>
      <c r="G36" s="20">
        <v>31583</v>
      </c>
      <c r="H36" s="20">
        <v>33985</v>
      </c>
      <c r="I36" s="20">
        <v>36964</v>
      </c>
      <c r="J36" s="20">
        <v>29524</v>
      </c>
    </row>
    <row r="37" spans="1:10" x14ac:dyDescent="0.2">
      <c r="A37" s="22" t="s">
        <v>50</v>
      </c>
      <c r="B37" s="7">
        <v>16567</v>
      </c>
      <c r="C37" s="7">
        <v>21911</v>
      </c>
      <c r="D37" s="7">
        <v>27320</v>
      </c>
      <c r="E37" s="7">
        <v>30541</v>
      </c>
      <c r="F37" s="7">
        <v>28458</v>
      </c>
      <c r="G37" s="7">
        <v>26309</v>
      </c>
      <c r="H37" s="7">
        <v>28633</v>
      </c>
      <c r="I37" s="7">
        <v>31654</v>
      </c>
      <c r="J37" s="7">
        <v>25131</v>
      </c>
    </row>
    <row r="38" spans="1:10" x14ac:dyDescent="0.2">
      <c r="A38" s="22" t="s">
        <v>52</v>
      </c>
      <c r="B38" s="7">
        <v>5686</v>
      </c>
      <c r="C38" s="7">
        <v>6796</v>
      </c>
      <c r="D38" s="7">
        <v>7208</v>
      </c>
      <c r="E38" s="7">
        <v>6913</v>
      </c>
      <c r="F38" s="7">
        <v>6205</v>
      </c>
      <c r="G38" s="7">
        <v>5130</v>
      </c>
      <c r="H38" s="7">
        <v>5184</v>
      </c>
      <c r="I38" s="7">
        <v>5126</v>
      </c>
      <c r="J38" s="7">
        <v>4186</v>
      </c>
    </row>
    <row r="39" spans="1:10" x14ac:dyDescent="0.2">
      <c r="A39" s="22" t="s">
        <v>53</v>
      </c>
      <c r="B39" s="7">
        <v>214</v>
      </c>
      <c r="C39" s="7">
        <v>316</v>
      </c>
      <c r="D39" s="7">
        <v>346</v>
      </c>
      <c r="E39" s="7">
        <v>366</v>
      </c>
      <c r="F39" s="7">
        <v>346</v>
      </c>
      <c r="G39" s="7">
        <v>144</v>
      </c>
      <c r="H39" s="7">
        <v>168</v>
      </c>
      <c r="I39" s="7">
        <v>184</v>
      </c>
      <c r="J39" s="7">
        <v>207</v>
      </c>
    </row>
    <row r="40" spans="1:10" x14ac:dyDescent="0.2">
      <c r="A40" s="21" t="s">
        <v>16</v>
      </c>
      <c r="B40" s="20">
        <v>1612</v>
      </c>
      <c r="C40" s="20">
        <v>2064</v>
      </c>
      <c r="D40" s="20">
        <v>2473</v>
      </c>
      <c r="E40" s="20">
        <v>2573</v>
      </c>
      <c r="F40" s="20">
        <v>2300</v>
      </c>
      <c r="G40" s="20">
        <v>2113</v>
      </c>
      <c r="H40" s="20">
        <v>2226</v>
      </c>
      <c r="I40" s="20">
        <v>2194</v>
      </c>
      <c r="J40" s="20">
        <v>1720</v>
      </c>
    </row>
    <row r="41" spans="1:10" x14ac:dyDescent="0.2">
      <c r="A41" s="22" t="s">
        <v>50</v>
      </c>
      <c r="B41" s="7">
        <v>1581</v>
      </c>
      <c r="C41" s="7">
        <v>1970</v>
      </c>
      <c r="D41" s="7">
        <v>2369</v>
      </c>
      <c r="E41" s="7">
        <v>2507</v>
      </c>
      <c r="F41" s="7">
        <v>2238</v>
      </c>
      <c r="G41" s="7">
        <v>2063</v>
      </c>
      <c r="H41" s="7">
        <v>2186</v>
      </c>
      <c r="I41" s="7">
        <v>2143</v>
      </c>
      <c r="J41" s="7">
        <v>1624</v>
      </c>
    </row>
    <row r="42" spans="1:10" x14ac:dyDescent="0.2">
      <c r="A42" s="22" t="s">
        <v>51</v>
      </c>
      <c r="B42" s="7">
        <v>31</v>
      </c>
      <c r="C42" s="7">
        <v>94</v>
      </c>
      <c r="D42" s="7">
        <v>104</v>
      </c>
      <c r="E42" s="7">
        <v>66</v>
      </c>
      <c r="F42" s="7">
        <v>62</v>
      </c>
      <c r="G42" s="7">
        <v>50</v>
      </c>
      <c r="H42" s="7">
        <v>40</v>
      </c>
      <c r="I42" s="7">
        <v>51</v>
      </c>
      <c r="J42" s="7">
        <v>96</v>
      </c>
    </row>
    <row r="43" spans="1:10" x14ac:dyDescent="0.2">
      <c r="A43" s="21" t="s">
        <v>17</v>
      </c>
      <c r="B43" s="20">
        <v>3062</v>
      </c>
      <c r="C43" s="20">
        <v>3544</v>
      </c>
      <c r="D43" s="20">
        <v>4463</v>
      </c>
      <c r="E43" s="20">
        <v>4497</v>
      </c>
      <c r="F43" s="20">
        <v>4331</v>
      </c>
      <c r="G43" s="20">
        <v>3658</v>
      </c>
      <c r="H43" s="20">
        <v>3735</v>
      </c>
      <c r="I43" s="20">
        <v>3922</v>
      </c>
      <c r="J43" s="20">
        <v>3735</v>
      </c>
    </row>
    <row r="44" spans="1:10" x14ac:dyDescent="0.2">
      <c r="A44" s="22" t="s">
        <v>50</v>
      </c>
      <c r="B44" s="7">
        <v>3016</v>
      </c>
      <c r="C44" s="7">
        <v>3479</v>
      </c>
      <c r="D44" s="7">
        <v>4376</v>
      </c>
      <c r="E44" s="7">
        <v>4415</v>
      </c>
      <c r="F44" s="7">
        <v>4195</v>
      </c>
      <c r="G44" s="7">
        <v>3601</v>
      </c>
      <c r="H44" s="7">
        <v>3654</v>
      </c>
      <c r="I44" s="7">
        <v>3853</v>
      </c>
      <c r="J44" s="7">
        <v>3653</v>
      </c>
    </row>
    <row r="45" spans="1:10" x14ac:dyDescent="0.2">
      <c r="A45" s="23" t="s">
        <v>51</v>
      </c>
      <c r="B45" s="11">
        <v>46</v>
      </c>
      <c r="C45" s="11">
        <v>65</v>
      </c>
      <c r="D45" s="11">
        <v>87</v>
      </c>
      <c r="E45" s="11">
        <v>82</v>
      </c>
      <c r="F45" s="11">
        <v>136</v>
      </c>
      <c r="G45" s="11">
        <v>57</v>
      </c>
      <c r="H45" s="11">
        <v>81</v>
      </c>
      <c r="I45" s="11">
        <v>69</v>
      </c>
      <c r="J45" s="11">
        <v>82</v>
      </c>
    </row>
    <row r="47" spans="1:10" x14ac:dyDescent="0.2">
      <c r="A47" s="13" t="s">
        <v>20</v>
      </c>
    </row>
    <row r="48" spans="1:10" x14ac:dyDescent="0.2">
      <c r="A48" s="13" t="s">
        <v>44</v>
      </c>
    </row>
    <row r="49" spans="1:1" x14ac:dyDescent="0.2">
      <c r="A49" s="13" t="s">
        <v>45</v>
      </c>
    </row>
    <row r="50" spans="1:1" x14ac:dyDescent="0.2">
      <c r="A50" s="13" t="s">
        <v>32</v>
      </c>
    </row>
    <row r="51" spans="1:1" x14ac:dyDescent="0.2">
      <c r="A51" s="13"/>
    </row>
    <row r="52" spans="1:1" x14ac:dyDescent="0.2">
      <c r="A52" s="13" t="s">
        <v>141</v>
      </c>
    </row>
    <row r="53" spans="1:1" x14ac:dyDescent="0.2">
      <c r="A53" s="13" t="s">
        <v>276</v>
      </c>
    </row>
  </sheetData>
  <mergeCells count="1">
    <mergeCell ref="B6:J6"/>
  </mergeCells>
  <conditionalFormatting sqref="B7:J19">
    <cfRule type="expression" dxfId="17" priority="3">
      <formula>B7=2</formula>
    </cfRule>
  </conditionalFormatting>
  <conditionalFormatting sqref="B20:J32">
    <cfRule type="expression" dxfId="16" priority="2">
      <formula>B20=2</formula>
    </cfRule>
  </conditionalFormatting>
  <conditionalFormatting sqref="B33:J45">
    <cfRule type="expression" dxfId="15" priority="1">
      <formula>B33=2</formula>
    </cfRule>
  </conditionalFormatting>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54"/>
  <sheetViews>
    <sheetView showGridLines="0" workbookViewId="0">
      <pane xSplit="1" ySplit="6" topLeftCell="B3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HYPERLINK("#'Contents'!A14", "Link to contents")</f>
        <v>Link to contents</v>
      </c>
    </row>
    <row r="3" spans="1:10" ht="15" x14ac:dyDescent="0.25">
      <c r="A3" s="2" t="s">
        <v>55</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348.04426308071498</v>
      </c>
      <c r="C7" s="15">
        <v>456.84014847304798</v>
      </c>
      <c r="D7" s="15">
        <v>573.077577069943</v>
      </c>
      <c r="E7" s="15">
        <v>641.16676427463005</v>
      </c>
      <c r="F7" s="15">
        <v>600.16086136908496</v>
      </c>
      <c r="G7" s="15">
        <v>531.98947546887405</v>
      </c>
      <c r="H7" s="15">
        <v>572.63586543889596</v>
      </c>
      <c r="I7" s="15">
        <v>619.75424596484299</v>
      </c>
      <c r="J7" s="15">
        <v>511.38149263359003</v>
      </c>
    </row>
    <row r="8" spans="1:10" x14ac:dyDescent="0.2">
      <c r="A8" s="22" t="s">
        <v>50</v>
      </c>
      <c r="B8" s="14">
        <v>261.65229286258801</v>
      </c>
      <c r="C8" s="14">
        <v>352.01875076972999</v>
      </c>
      <c r="D8" s="14">
        <v>453.398943807541</v>
      </c>
      <c r="E8" s="14">
        <v>522.32728733932095</v>
      </c>
      <c r="F8" s="14">
        <v>494.91366424465201</v>
      </c>
      <c r="G8" s="14">
        <v>448.169874391517</v>
      </c>
      <c r="H8" s="14">
        <v>485.865211879306</v>
      </c>
      <c r="I8" s="14">
        <v>532.61058362500796</v>
      </c>
      <c r="J8" s="14">
        <v>437.79268551543998</v>
      </c>
    </row>
    <row r="9" spans="1:10" x14ac:dyDescent="0.2">
      <c r="A9" s="22" t="s">
        <v>51</v>
      </c>
      <c r="B9" s="14">
        <v>86.391970218127099</v>
      </c>
      <c r="C9" s="14">
        <v>104.821397703318</v>
      </c>
      <c r="D9" s="14">
        <v>119.678633262403</v>
      </c>
      <c r="E9" s="14">
        <v>118.83947693530899</v>
      </c>
      <c r="F9" s="14">
        <v>105.247197124433</v>
      </c>
      <c r="G9" s="14">
        <v>83.819601077357106</v>
      </c>
      <c r="H9" s="14">
        <v>86.770653559589505</v>
      </c>
      <c r="I9" s="14">
        <v>87.143662339834506</v>
      </c>
      <c r="J9" s="14">
        <v>73.588807118150598</v>
      </c>
    </row>
    <row r="10" spans="1:10" x14ac:dyDescent="0.2">
      <c r="A10" s="21" t="s">
        <v>15</v>
      </c>
      <c r="B10" s="24">
        <v>285.68445656495999</v>
      </c>
      <c r="C10" s="24">
        <v>382.33853335093198</v>
      </c>
      <c r="D10" s="24">
        <v>481.15917149573301</v>
      </c>
      <c r="E10" s="24">
        <v>541.61732833466601</v>
      </c>
      <c r="F10" s="24">
        <v>516.47727242916903</v>
      </c>
      <c r="G10" s="24">
        <v>457.07152631685898</v>
      </c>
      <c r="H10" s="24">
        <v>491.06136148200198</v>
      </c>
      <c r="I10" s="24">
        <v>539.78595616292796</v>
      </c>
      <c r="J10" s="24">
        <v>439.05559573660901</v>
      </c>
    </row>
    <row r="11" spans="1:10" x14ac:dyDescent="0.2">
      <c r="A11" s="22" t="s">
        <v>50</v>
      </c>
      <c r="B11" s="14">
        <v>200.41811462328999</v>
      </c>
      <c r="C11" s="14">
        <v>279.72622727466</v>
      </c>
      <c r="D11" s="14">
        <v>364.359779069875</v>
      </c>
      <c r="E11" s="14">
        <v>425.71677731277401</v>
      </c>
      <c r="F11" s="14">
        <v>413.48612190311701</v>
      </c>
      <c r="G11" s="14">
        <v>375.05283747873301</v>
      </c>
      <c r="H11" s="14">
        <v>406.10683788063699</v>
      </c>
      <c r="I11" s="14">
        <v>454.473250953459</v>
      </c>
      <c r="J11" s="14">
        <v>367.31258048016798</v>
      </c>
    </row>
    <row r="12" spans="1:10" x14ac:dyDescent="0.2">
      <c r="A12" s="22" t="s">
        <v>52</v>
      </c>
      <c r="B12" s="14">
        <v>82.789959733462496</v>
      </c>
      <c r="C12" s="14">
        <v>97.7523044967717</v>
      </c>
      <c r="D12" s="14">
        <v>112.018766131218</v>
      </c>
      <c r="E12" s="14">
        <v>110.824224444169</v>
      </c>
      <c r="F12" s="14">
        <v>98.164260129518098</v>
      </c>
      <c r="G12" s="14">
        <v>80.4235951405213</v>
      </c>
      <c r="H12" s="14">
        <v>82.785257262375794</v>
      </c>
      <c r="I12" s="14">
        <v>82.986894800626104</v>
      </c>
      <c r="J12" s="14">
        <v>69.314341754192</v>
      </c>
    </row>
    <row r="13" spans="1:10" x14ac:dyDescent="0.2">
      <c r="A13" s="22" t="s">
        <v>53</v>
      </c>
      <c r="B13" s="14">
        <v>2.4763822082068998</v>
      </c>
      <c r="C13" s="14">
        <v>4.8600015795005103</v>
      </c>
      <c r="D13" s="14">
        <v>4.7806262946397799</v>
      </c>
      <c r="E13" s="14">
        <v>5.0763265777223001</v>
      </c>
      <c r="F13" s="14">
        <v>4.8268903965342904</v>
      </c>
      <c r="G13" s="14">
        <v>1.5950936976047101</v>
      </c>
      <c r="H13" s="14">
        <v>2.1692663389897402</v>
      </c>
      <c r="I13" s="14">
        <v>2.32581040884283</v>
      </c>
      <c r="J13" s="14">
        <v>2.4286735022491901</v>
      </c>
    </row>
    <row r="14" spans="1:10" x14ac:dyDescent="0.2">
      <c r="A14" s="21" t="s">
        <v>16</v>
      </c>
      <c r="B14" s="24">
        <v>28.365832566733602</v>
      </c>
      <c r="C14" s="24">
        <v>33.467738149742203</v>
      </c>
      <c r="D14" s="24">
        <v>44.329443823023396</v>
      </c>
      <c r="E14" s="24">
        <v>43.602973551804197</v>
      </c>
      <c r="F14" s="24">
        <v>37.2510019732538</v>
      </c>
      <c r="G14" s="24">
        <v>33.394058378885703</v>
      </c>
      <c r="H14" s="24">
        <v>36.726183599640201</v>
      </c>
      <c r="I14" s="24">
        <v>35.085097444033302</v>
      </c>
      <c r="J14" s="24">
        <v>28.366906506270599</v>
      </c>
    </row>
    <row r="15" spans="1:10" x14ac:dyDescent="0.2">
      <c r="A15" s="22" t="s">
        <v>50</v>
      </c>
      <c r="B15" s="14">
        <v>27.746737014681901</v>
      </c>
      <c r="C15" s="14">
        <v>32.418419626895499</v>
      </c>
      <c r="D15" s="14">
        <v>42.102106572111701</v>
      </c>
      <c r="E15" s="14">
        <v>42.1602281033989</v>
      </c>
      <c r="F15" s="14">
        <v>36.621407573705802</v>
      </c>
      <c r="G15" s="14">
        <v>32.725148118599797</v>
      </c>
      <c r="H15" s="14">
        <v>36.221703055689098</v>
      </c>
      <c r="I15" s="14">
        <v>34.293332198469798</v>
      </c>
      <c r="J15" s="14">
        <v>27.492584045460902</v>
      </c>
    </row>
    <row r="16" spans="1:10" x14ac:dyDescent="0.2">
      <c r="A16" s="22" t="s">
        <v>51</v>
      </c>
      <c r="B16" s="14">
        <v>0.61909555205172495</v>
      </c>
      <c r="C16" s="14">
        <v>1.0493185228466999</v>
      </c>
      <c r="D16" s="14">
        <v>2.22733725091171</v>
      </c>
      <c r="E16" s="14">
        <v>1.44274544840529</v>
      </c>
      <c r="F16" s="14">
        <v>0.62959439954795104</v>
      </c>
      <c r="G16" s="14">
        <v>0.66891026028584599</v>
      </c>
      <c r="H16" s="14">
        <v>0.50448054395110198</v>
      </c>
      <c r="I16" s="14">
        <v>0.79176524556351702</v>
      </c>
      <c r="J16" s="14">
        <v>0.87432246080970999</v>
      </c>
    </row>
    <row r="17" spans="1:10" x14ac:dyDescent="0.2">
      <c r="A17" s="21" t="s">
        <v>17</v>
      </c>
      <c r="B17" s="24">
        <v>33.993973949021999</v>
      </c>
      <c r="C17" s="24">
        <v>41.033876972373697</v>
      </c>
      <c r="D17" s="24">
        <v>47.588961751186901</v>
      </c>
      <c r="E17" s="24">
        <v>55.946462388160498</v>
      </c>
      <c r="F17" s="24">
        <v>46.432586966661397</v>
      </c>
      <c r="G17" s="24">
        <v>41.523890773129096</v>
      </c>
      <c r="H17" s="24">
        <v>44.848320357252902</v>
      </c>
      <c r="I17" s="24">
        <v>44.883192357881804</v>
      </c>
      <c r="J17" s="24">
        <v>43.958990390710397</v>
      </c>
    </row>
    <row r="18" spans="1:10" x14ac:dyDescent="0.2">
      <c r="A18" s="22" t="s">
        <v>50</v>
      </c>
      <c r="B18" s="14">
        <v>33.487441224615999</v>
      </c>
      <c r="C18" s="14">
        <v>39.8741038681747</v>
      </c>
      <c r="D18" s="14">
        <v>46.937058165554198</v>
      </c>
      <c r="E18" s="14">
        <v>54.4502819231476</v>
      </c>
      <c r="F18" s="14">
        <v>44.806134767829199</v>
      </c>
      <c r="G18" s="14">
        <v>40.391888794183799</v>
      </c>
      <c r="H18" s="14">
        <v>43.536670942980102</v>
      </c>
      <c r="I18" s="14">
        <v>43.844000473079703</v>
      </c>
      <c r="J18" s="14">
        <v>42.987520989810697</v>
      </c>
    </row>
    <row r="19" spans="1:10" x14ac:dyDescent="0.2">
      <c r="A19" s="23" t="s">
        <v>51</v>
      </c>
      <c r="B19" s="16">
        <v>0.50653272440595698</v>
      </c>
      <c r="C19" s="16">
        <v>1.15977310419899</v>
      </c>
      <c r="D19" s="16">
        <v>0.65190358563269701</v>
      </c>
      <c r="E19" s="16">
        <v>1.49618046501289</v>
      </c>
      <c r="F19" s="16">
        <v>1.62645219883221</v>
      </c>
      <c r="G19" s="16">
        <v>1.13200197894528</v>
      </c>
      <c r="H19" s="16">
        <v>1.3116494142728601</v>
      </c>
      <c r="I19" s="16">
        <v>1.03919188480212</v>
      </c>
      <c r="J19" s="16">
        <v>0.97146940089967804</v>
      </c>
    </row>
    <row r="20" spans="1:10" x14ac:dyDescent="0.2">
      <c r="A20" s="9" t="s">
        <v>18</v>
      </c>
      <c r="B20" s="15">
        <v>1206.72122694367</v>
      </c>
      <c r="C20" s="15">
        <v>1493.62764211424</v>
      </c>
      <c r="D20" s="15">
        <v>1749.0446847200801</v>
      </c>
      <c r="E20" s="15">
        <v>1818.52266392971</v>
      </c>
      <c r="F20" s="15">
        <v>1644.32524174643</v>
      </c>
      <c r="G20" s="15">
        <v>1446.5238951065201</v>
      </c>
      <c r="H20" s="15">
        <v>1505.04680913165</v>
      </c>
      <c r="I20" s="15">
        <v>1581.0329898871901</v>
      </c>
      <c r="J20" s="15">
        <v>1244.14903099295</v>
      </c>
    </row>
    <row r="21" spans="1:10" x14ac:dyDescent="0.2">
      <c r="A21" s="22" t="s">
        <v>50</v>
      </c>
      <c r="B21" s="14">
        <v>951.03114314438903</v>
      </c>
      <c r="C21" s="14">
        <v>1189.3481198030499</v>
      </c>
      <c r="D21" s="14">
        <v>1439.1355673315099</v>
      </c>
      <c r="E21" s="14">
        <v>1530.9101848329101</v>
      </c>
      <c r="F21" s="14">
        <v>1386.6621625119001</v>
      </c>
      <c r="G21" s="14">
        <v>1245.9020961334199</v>
      </c>
      <c r="H21" s="14">
        <v>1307.53147719499</v>
      </c>
      <c r="I21" s="14">
        <v>1391.3918890366499</v>
      </c>
      <c r="J21" s="14">
        <v>1088.8532355412899</v>
      </c>
    </row>
    <row r="22" spans="1:10" x14ac:dyDescent="0.2">
      <c r="A22" s="22" t="s">
        <v>51</v>
      </c>
      <c r="B22" s="14">
        <v>255.69008379928499</v>
      </c>
      <c r="C22" s="14">
        <v>304.27952231118701</v>
      </c>
      <c r="D22" s="14">
        <v>309.90911738857102</v>
      </c>
      <c r="E22" s="14">
        <v>287.61247909680498</v>
      </c>
      <c r="F22" s="14">
        <v>257.66307923453002</v>
      </c>
      <c r="G22" s="14">
        <v>200.621798973099</v>
      </c>
      <c r="H22" s="14">
        <v>197.51533193665901</v>
      </c>
      <c r="I22" s="14">
        <v>189.64110085053699</v>
      </c>
      <c r="J22" s="14">
        <v>155.295795451652</v>
      </c>
    </row>
    <row r="23" spans="1:10" x14ac:dyDescent="0.2">
      <c r="A23" s="21" t="s">
        <v>15</v>
      </c>
      <c r="B23" s="24">
        <v>1001.50083972126</v>
      </c>
      <c r="C23" s="24">
        <v>1252.2556015995499</v>
      </c>
      <c r="D23" s="24">
        <v>1455.58794734455</v>
      </c>
      <c r="E23" s="24">
        <v>1530.6889870024199</v>
      </c>
      <c r="F23" s="24">
        <v>1370.26195383151</v>
      </c>
      <c r="G23" s="24">
        <v>1215.5194679235501</v>
      </c>
      <c r="H23" s="24">
        <v>1276.50012736551</v>
      </c>
      <c r="I23" s="24">
        <v>1348.09861751534</v>
      </c>
      <c r="J23" s="24">
        <v>1042.3510836071</v>
      </c>
    </row>
    <row r="24" spans="1:10" x14ac:dyDescent="0.2">
      <c r="A24" s="22" t="s">
        <v>50</v>
      </c>
      <c r="B24" s="14">
        <v>749.09474302800902</v>
      </c>
      <c r="C24" s="14">
        <v>954.72021472420499</v>
      </c>
      <c r="D24" s="14">
        <v>1153.40137567639</v>
      </c>
      <c r="E24" s="14">
        <v>1248.2193574645401</v>
      </c>
      <c r="F24" s="14">
        <v>1120.9351932949801</v>
      </c>
      <c r="G24" s="14">
        <v>1018.64861070476</v>
      </c>
      <c r="H24" s="14">
        <v>1083.4630038083201</v>
      </c>
      <c r="I24" s="14">
        <v>1162.7557720909599</v>
      </c>
      <c r="J24" s="14">
        <v>894.18595767438296</v>
      </c>
    </row>
    <row r="25" spans="1:10" x14ac:dyDescent="0.2">
      <c r="A25" s="22" t="s">
        <v>52</v>
      </c>
      <c r="B25" s="14">
        <v>242.61174918404399</v>
      </c>
      <c r="C25" s="14">
        <v>284.61385007390197</v>
      </c>
      <c r="D25" s="14">
        <v>287.74876879957202</v>
      </c>
      <c r="E25" s="14">
        <v>267.48347652206201</v>
      </c>
      <c r="F25" s="14">
        <v>235.48738178296401</v>
      </c>
      <c r="G25" s="14">
        <v>190.81576552970299</v>
      </c>
      <c r="H25" s="14">
        <v>186.451522999156</v>
      </c>
      <c r="I25" s="14">
        <v>178.248134660717</v>
      </c>
      <c r="J25" s="14">
        <v>140.16858940076901</v>
      </c>
    </row>
    <row r="26" spans="1:10" x14ac:dyDescent="0.2">
      <c r="A26" s="22" t="s">
        <v>53</v>
      </c>
      <c r="B26" s="14">
        <v>9.7943475092110095</v>
      </c>
      <c r="C26" s="14">
        <v>12.921536801443599</v>
      </c>
      <c r="D26" s="14">
        <v>14.43780286859</v>
      </c>
      <c r="E26" s="14">
        <v>14.986153015811199</v>
      </c>
      <c r="F26" s="14">
        <v>13.8393787535569</v>
      </c>
      <c r="G26" s="14">
        <v>6.05509168909194</v>
      </c>
      <c r="H26" s="14">
        <v>6.5856005580374504</v>
      </c>
      <c r="I26" s="14">
        <v>7.0947107636601698</v>
      </c>
      <c r="J26" s="14">
        <v>7.9965365319479504</v>
      </c>
    </row>
    <row r="27" spans="1:10" x14ac:dyDescent="0.2">
      <c r="A27" s="21" t="s">
        <v>16</v>
      </c>
      <c r="B27" s="24">
        <v>63.836100236504699</v>
      </c>
      <c r="C27" s="24">
        <v>82.629827440810303</v>
      </c>
      <c r="D27" s="24">
        <v>92.726509121137894</v>
      </c>
      <c r="E27" s="24">
        <v>97.161147043469796</v>
      </c>
      <c r="F27" s="24">
        <v>86.523360081292694</v>
      </c>
      <c r="G27" s="24">
        <v>78.341097782764706</v>
      </c>
      <c r="H27" s="24">
        <v>78.816467478592202</v>
      </c>
      <c r="I27" s="24">
        <v>76.902521781279901</v>
      </c>
      <c r="J27" s="24">
        <v>57.758423103369203</v>
      </c>
    </row>
    <row r="28" spans="1:10" x14ac:dyDescent="0.2">
      <c r="A28" s="22" t="s">
        <v>50</v>
      </c>
      <c r="B28" s="14">
        <v>62.6838240589504</v>
      </c>
      <c r="C28" s="14">
        <v>78.379321914019599</v>
      </c>
      <c r="D28" s="14">
        <v>89.200999118342693</v>
      </c>
      <c r="E28" s="14">
        <v>95.004468196175907</v>
      </c>
      <c r="F28" s="14">
        <v>83.9080444113292</v>
      </c>
      <c r="G28" s="14">
        <v>76.465626905612396</v>
      </c>
      <c r="H28" s="14">
        <v>77.235923344663206</v>
      </c>
      <c r="I28" s="14">
        <v>75.090004432899605</v>
      </c>
      <c r="J28" s="14">
        <v>53.785621514248596</v>
      </c>
    </row>
    <row r="29" spans="1:10" x14ac:dyDescent="0.2">
      <c r="A29" s="22" t="s">
        <v>51</v>
      </c>
      <c r="B29" s="14">
        <v>1.1522761775542401</v>
      </c>
      <c r="C29" s="14">
        <v>4.2505055267906497</v>
      </c>
      <c r="D29" s="14">
        <v>3.52551000279523</v>
      </c>
      <c r="E29" s="14">
        <v>2.15667884729387</v>
      </c>
      <c r="F29" s="14">
        <v>2.6153156699635098</v>
      </c>
      <c r="G29" s="14">
        <v>1.87547087715237</v>
      </c>
      <c r="H29" s="14">
        <v>1.5805441339289901</v>
      </c>
      <c r="I29" s="14">
        <v>1.8125173483803301</v>
      </c>
      <c r="J29" s="14">
        <v>3.9728015891206399</v>
      </c>
    </row>
    <row r="30" spans="1:10" x14ac:dyDescent="0.2">
      <c r="A30" s="21" t="s">
        <v>17</v>
      </c>
      <c r="B30" s="24">
        <v>141.38428698590499</v>
      </c>
      <c r="C30" s="24">
        <v>158.74221307387501</v>
      </c>
      <c r="D30" s="24">
        <v>200.73022825438801</v>
      </c>
      <c r="E30" s="24">
        <v>190.672529883827</v>
      </c>
      <c r="F30" s="24">
        <v>187.53992783363299</v>
      </c>
      <c r="G30" s="24">
        <v>152.663329400203</v>
      </c>
      <c r="H30" s="24">
        <v>149.73021428753901</v>
      </c>
      <c r="I30" s="24">
        <v>156.03185059057</v>
      </c>
      <c r="J30" s="24">
        <v>144.03952428247601</v>
      </c>
    </row>
    <row r="31" spans="1:10" x14ac:dyDescent="0.2">
      <c r="A31" s="22" t="s">
        <v>50</v>
      </c>
      <c r="B31" s="14">
        <v>139.252576057429</v>
      </c>
      <c r="C31" s="14">
        <v>156.248583164824</v>
      </c>
      <c r="D31" s="14">
        <v>196.533192536775</v>
      </c>
      <c r="E31" s="14">
        <v>187.68635917218899</v>
      </c>
      <c r="F31" s="14">
        <v>181.81892480558801</v>
      </c>
      <c r="G31" s="14">
        <v>150.787858523051</v>
      </c>
      <c r="H31" s="14">
        <v>146.83255004200299</v>
      </c>
      <c r="I31" s="14">
        <v>153.54611251279101</v>
      </c>
      <c r="J31" s="14">
        <v>140.88165635266299</v>
      </c>
    </row>
    <row r="32" spans="1:10" x14ac:dyDescent="0.2">
      <c r="A32" s="23" t="s">
        <v>51</v>
      </c>
      <c r="B32" s="16">
        <v>2.1317109284753402</v>
      </c>
      <c r="C32" s="16">
        <v>2.4936299090505201</v>
      </c>
      <c r="D32" s="16">
        <v>4.1970357176133604</v>
      </c>
      <c r="E32" s="16">
        <v>2.9861707116376599</v>
      </c>
      <c r="F32" s="16">
        <v>5.7210030280451702</v>
      </c>
      <c r="G32" s="16">
        <v>1.87547087715237</v>
      </c>
      <c r="H32" s="16">
        <v>2.8976642455364798</v>
      </c>
      <c r="I32" s="16">
        <v>2.4857380777787399</v>
      </c>
      <c r="J32" s="16">
        <v>3.1578679298138401</v>
      </c>
    </row>
    <row r="33" spans="1:10" x14ac:dyDescent="0.2">
      <c r="A33" s="9" t="s">
        <v>19</v>
      </c>
      <c r="B33" s="15">
        <v>772.70179862920202</v>
      </c>
      <c r="C33" s="15">
        <v>968.64646543754998</v>
      </c>
      <c r="D33" s="15">
        <v>1152.5086496725201</v>
      </c>
      <c r="E33" s="15">
        <v>1219.91386413491</v>
      </c>
      <c r="F33" s="15">
        <v>1112.9727478038201</v>
      </c>
      <c r="G33" s="15">
        <v>980.508090294206</v>
      </c>
      <c r="H33" s="15">
        <v>1029.45184253608</v>
      </c>
      <c r="I33" s="15">
        <v>1090.1314509249801</v>
      </c>
      <c r="J33" s="15">
        <v>869.67288375413102</v>
      </c>
    </row>
    <row r="34" spans="1:10" x14ac:dyDescent="0.2">
      <c r="A34" s="22" t="s">
        <v>50</v>
      </c>
      <c r="B34" s="14">
        <v>602.53715287529701</v>
      </c>
      <c r="C34" s="14">
        <v>765.27294315414997</v>
      </c>
      <c r="D34" s="14">
        <v>939.01476084894205</v>
      </c>
      <c r="E34" s="14">
        <v>1018.08048768292</v>
      </c>
      <c r="F34" s="14">
        <v>932.58242419844396</v>
      </c>
      <c r="G34" s="14">
        <v>839.26179715630599</v>
      </c>
      <c r="H34" s="14">
        <v>888.40668321600003</v>
      </c>
      <c r="I34" s="14">
        <v>952.72630286270805</v>
      </c>
      <c r="J34" s="14">
        <v>756.02541665558203</v>
      </c>
    </row>
    <row r="35" spans="1:10" x14ac:dyDescent="0.2">
      <c r="A35" s="22" t="s">
        <v>51</v>
      </c>
      <c r="B35" s="14">
        <v>170.16464575390501</v>
      </c>
      <c r="C35" s="14">
        <v>203.37352228340001</v>
      </c>
      <c r="D35" s="14">
        <v>213.493888823574</v>
      </c>
      <c r="E35" s="14">
        <v>201.83337645199401</v>
      </c>
      <c r="F35" s="14">
        <v>180.39032360537999</v>
      </c>
      <c r="G35" s="14">
        <v>141.24629313790001</v>
      </c>
      <c r="H35" s="14">
        <v>141.04515932008101</v>
      </c>
      <c r="I35" s="14">
        <v>137.405148062271</v>
      </c>
      <c r="J35" s="14">
        <v>113.647467098549</v>
      </c>
    </row>
    <row r="36" spans="1:10" x14ac:dyDescent="0.2">
      <c r="A36" s="21" t="s">
        <v>15</v>
      </c>
      <c r="B36" s="24">
        <v>639.63344422837395</v>
      </c>
      <c r="C36" s="24">
        <v>811.78788849279601</v>
      </c>
      <c r="D36" s="24">
        <v>961.31515543361195</v>
      </c>
      <c r="E36" s="24">
        <v>1027.7821862682599</v>
      </c>
      <c r="F36" s="24">
        <v>935.73638155293099</v>
      </c>
      <c r="G36" s="24">
        <v>829.02465641596405</v>
      </c>
      <c r="H36" s="24">
        <v>875.83039274492398</v>
      </c>
      <c r="I36" s="24">
        <v>935.36719944268702</v>
      </c>
      <c r="J36" s="24">
        <v>734.046777207952</v>
      </c>
    </row>
    <row r="37" spans="1:10" x14ac:dyDescent="0.2">
      <c r="A37" s="22" t="s">
        <v>50</v>
      </c>
      <c r="B37" s="14">
        <v>471.66098146309997</v>
      </c>
      <c r="C37" s="14">
        <v>612.86167607641005</v>
      </c>
      <c r="D37" s="14">
        <v>753.08625470110405</v>
      </c>
      <c r="E37" s="14">
        <v>829.97080250711497</v>
      </c>
      <c r="F37" s="14">
        <v>760.63829147457295</v>
      </c>
      <c r="G37" s="14">
        <v>690.58701471195195</v>
      </c>
      <c r="H37" s="14">
        <v>737.90353495557997</v>
      </c>
      <c r="I37" s="14">
        <v>800.99862923814499</v>
      </c>
      <c r="J37" s="14">
        <v>624.82487325609804</v>
      </c>
    </row>
    <row r="38" spans="1:10" x14ac:dyDescent="0.2">
      <c r="A38" s="22" t="s">
        <v>52</v>
      </c>
      <c r="B38" s="14">
        <v>161.87990225141499</v>
      </c>
      <c r="C38" s="14">
        <v>190.08753368697401</v>
      </c>
      <c r="D38" s="14">
        <v>198.69127832670401</v>
      </c>
      <c r="E38" s="14">
        <v>187.865104539199</v>
      </c>
      <c r="F38" s="14">
        <v>165.85004563215</v>
      </c>
      <c r="G38" s="14">
        <v>134.65777435373101</v>
      </c>
      <c r="H38" s="14">
        <v>133.59731516815299</v>
      </c>
      <c r="I38" s="14">
        <v>129.71248415602199</v>
      </c>
      <c r="J38" s="14">
        <v>104.07532209024799</v>
      </c>
    </row>
    <row r="39" spans="1:10" x14ac:dyDescent="0.2">
      <c r="A39" s="22" t="s">
        <v>53</v>
      </c>
      <c r="B39" s="14">
        <v>6.0925605138590804</v>
      </c>
      <c r="C39" s="14">
        <v>8.83867872941196</v>
      </c>
      <c r="D39" s="14">
        <v>9.5376224058046102</v>
      </c>
      <c r="E39" s="14">
        <v>9.9462792219509506</v>
      </c>
      <c r="F39" s="14">
        <v>9.2480444462085192</v>
      </c>
      <c r="G39" s="14">
        <v>3.7798673502801798</v>
      </c>
      <c r="H39" s="14">
        <v>4.32954262119015</v>
      </c>
      <c r="I39" s="14">
        <v>4.6560860485189499</v>
      </c>
      <c r="J39" s="14">
        <v>5.1465818616056804</v>
      </c>
    </row>
    <row r="40" spans="1:10" x14ac:dyDescent="0.2">
      <c r="A40" s="21" t="s">
        <v>16</v>
      </c>
      <c r="B40" s="24">
        <v>45.893493216545998</v>
      </c>
      <c r="C40" s="24">
        <v>57.731116764260399</v>
      </c>
      <c r="D40" s="24">
        <v>68.169191357094803</v>
      </c>
      <c r="E40" s="24">
        <v>69.922886442841005</v>
      </c>
      <c r="F40" s="24">
        <v>61.475439960345703</v>
      </c>
      <c r="G40" s="24">
        <v>55.464303549597297</v>
      </c>
      <c r="H40" s="24">
        <v>57.3664397307695</v>
      </c>
      <c r="I40" s="24">
        <v>55.518765165492198</v>
      </c>
      <c r="J40" s="24">
        <v>42.763868608510997</v>
      </c>
    </row>
    <row r="41" spans="1:10" x14ac:dyDescent="0.2">
      <c r="A41" s="22" t="s">
        <v>50</v>
      </c>
      <c r="B41" s="14">
        <v>45.010926039304699</v>
      </c>
      <c r="C41" s="14">
        <v>55.101889547283399</v>
      </c>
      <c r="D41" s="14">
        <v>65.3023915588183</v>
      </c>
      <c r="E41" s="14">
        <v>68.129295107735103</v>
      </c>
      <c r="F41" s="14">
        <v>59.818275926631998</v>
      </c>
      <c r="G41" s="14">
        <v>54.151849608527797</v>
      </c>
      <c r="H41" s="14">
        <v>56.335596249533701</v>
      </c>
      <c r="I41" s="14">
        <v>54.228219575957098</v>
      </c>
      <c r="J41" s="14">
        <v>40.377048035012699</v>
      </c>
    </row>
    <row r="42" spans="1:10" x14ac:dyDescent="0.2">
      <c r="A42" s="22" t="s">
        <v>51</v>
      </c>
      <c r="B42" s="14">
        <v>0.88256717724126899</v>
      </c>
      <c r="C42" s="14">
        <v>2.6292272169769801</v>
      </c>
      <c r="D42" s="14">
        <v>2.8667997982765301</v>
      </c>
      <c r="E42" s="14">
        <v>1.7935913351059101</v>
      </c>
      <c r="F42" s="14">
        <v>1.6571640337136699</v>
      </c>
      <c r="G42" s="14">
        <v>1.31245394106951</v>
      </c>
      <c r="H42" s="14">
        <v>1.0308434812357501</v>
      </c>
      <c r="I42" s="14">
        <v>1.2905455895351401</v>
      </c>
      <c r="J42" s="14">
        <v>2.3868205734982899</v>
      </c>
    </row>
    <row r="43" spans="1:10" x14ac:dyDescent="0.2">
      <c r="A43" s="21" t="s">
        <v>17</v>
      </c>
      <c r="B43" s="24">
        <v>87.174861184282705</v>
      </c>
      <c r="C43" s="24">
        <v>99.127460180493699</v>
      </c>
      <c r="D43" s="24">
        <v>123.02430288180901</v>
      </c>
      <c r="E43" s="24">
        <v>122.208791423807</v>
      </c>
      <c r="F43" s="24">
        <v>115.760926290547</v>
      </c>
      <c r="G43" s="24">
        <v>96.019130328645005</v>
      </c>
      <c r="H43" s="24">
        <v>96.255010060388102</v>
      </c>
      <c r="I43" s="24">
        <v>99.245486316800594</v>
      </c>
      <c r="J43" s="24">
        <v>92.8622379376677</v>
      </c>
    </row>
    <row r="44" spans="1:10" x14ac:dyDescent="0.2">
      <c r="A44" s="22" t="s">
        <v>50</v>
      </c>
      <c r="B44" s="14">
        <v>85.865245372892502</v>
      </c>
      <c r="C44" s="14">
        <v>97.309377530456402</v>
      </c>
      <c r="D44" s="14">
        <v>120.62611458902001</v>
      </c>
      <c r="E44" s="14">
        <v>119.98039006806999</v>
      </c>
      <c r="F44" s="14">
        <v>112.125856797239</v>
      </c>
      <c r="G44" s="14">
        <v>94.522932835825799</v>
      </c>
      <c r="H44" s="14">
        <v>94.1675520108857</v>
      </c>
      <c r="I44" s="14">
        <v>97.499454048605998</v>
      </c>
      <c r="J44" s="14">
        <v>90.823495364471199</v>
      </c>
    </row>
    <row r="45" spans="1:10" x14ac:dyDescent="0.2">
      <c r="A45" s="23" t="s">
        <v>51</v>
      </c>
      <c r="B45" s="16">
        <v>1.3096158113902701</v>
      </c>
      <c r="C45" s="16">
        <v>1.81808265003727</v>
      </c>
      <c r="D45" s="16">
        <v>2.3981882927890199</v>
      </c>
      <c r="E45" s="16">
        <v>2.2284013557376401</v>
      </c>
      <c r="F45" s="16">
        <v>3.6350694933073999</v>
      </c>
      <c r="G45" s="16">
        <v>1.4961974928192401</v>
      </c>
      <c r="H45" s="16">
        <v>2.08745804950239</v>
      </c>
      <c r="I45" s="16">
        <v>1.7460322681946101</v>
      </c>
      <c r="J45" s="16">
        <v>2.0387425731964499</v>
      </c>
    </row>
    <row r="47" spans="1:10" x14ac:dyDescent="0.2">
      <c r="A47" s="13" t="s">
        <v>20</v>
      </c>
    </row>
    <row r="48" spans="1:10" x14ac:dyDescent="0.2">
      <c r="A48" s="13" t="s">
        <v>44</v>
      </c>
    </row>
    <row r="49" spans="1:1" x14ac:dyDescent="0.2">
      <c r="A49" s="13" t="s">
        <v>45</v>
      </c>
    </row>
    <row r="50" spans="1:1" x14ac:dyDescent="0.2">
      <c r="A50" s="13" t="s">
        <v>28</v>
      </c>
    </row>
    <row r="51" spans="1:1" x14ac:dyDescent="0.2">
      <c r="A51" s="13" t="s">
        <v>24</v>
      </c>
    </row>
    <row r="52" spans="1:1" x14ac:dyDescent="0.2">
      <c r="A52" s="13"/>
    </row>
    <row r="53" spans="1:1" x14ac:dyDescent="0.2">
      <c r="A53" s="13" t="s">
        <v>141</v>
      </c>
    </row>
    <row r="54" spans="1:1" x14ac:dyDescent="0.2">
      <c r="A54" s="13" t="s">
        <v>276</v>
      </c>
    </row>
  </sheetData>
  <mergeCells count="1">
    <mergeCell ref="B6:J6"/>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78"/>
  <sheetViews>
    <sheetView showGridLines="0" workbookViewId="0">
      <pane xSplit="1" ySplit="7" topLeftCell="B6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HYPERLINK("#'Contents'!A15", "Link to contents")</f>
        <v>Link to contents</v>
      </c>
    </row>
    <row r="3" spans="1:19" ht="15" x14ac:dyDescent="0.25">
      <c r="A3" s="2" t="s">
        <v>57</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13</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0">
        <v>2753</v>
      </c>
      <c r="C9" s="20">
        <v>1534</v>
      </c>
      <c r="D9" s="20">
        <v>3569</v>
      </c>
      <c r="E9" s="20">
        <v>2038</v>
      </c>
      <c r="F9" s="20">
        <v>4432</v>
      </c>
      <c r="G9" s="20">
        <v>2404</v>
      </c>
      <c r="H9" s="20">
        <v>5144</v>
      </c>
      <c r="I9" s="20">
        <v>2477</v>
      </c>
      <c r="J9" s="20">
        <v>5286</v>
      </c>
      <c r="K9" s="20">
        <v>2170</v>
      </c>
      <c r="L9" s="20">
        <v>4928</v>
      </c>
      <c r="M9" s="20">
        <v>1893</v>
      </c>
      <c r="N9" s="20">
        <v>5316</v>
      </c>
      <c r="O9" s="20">
        <v>2054</v>
      </c>
      <c r="P9" s="20">
        <v>5844</v>
      </c>
      <c r="Q9" s="20">
        <v>2109</v>
      </c>
      <c r="R9" s="20">
        <v>5043</v>
      </c>
      <c r="S9" s="20">
        <v>1827</v>
      </c>
    </row>
    <row r="10" spans="1:19" x14ac:dyDescent="0.2">
      <c r="A10" s="22" t="s">
        <v>50</v>
      </c>
      <c r="B10" s="7">
        <v>2218</v>
      </c>
      <c r="C10" s="7">
        <v>679</v>
      </c>
      <c r="D10" s="7">
        <v>2986</v>
      </c>
      <c r="E10" s="7">
        <v>939</v>
      </c>
      <c r="F10" s="7">
        <v>3776</v>
      </c>
      <c r="G10" s="7">
        <v>1151</v>
      </c>
      <c r="H10" s="7">
        <v>4462</v>
      </c>
      <c r="I10" s="7">
        <v>1218</v>
      </c>
      <c r="J10" s="7">
        <v>4668</v>
      </c>
      <c r="K10" s="7">
        <v>1074</v>
      </c>
      <c r="L10" s="7">
        <v>4450</v>
      </c>
      <c r="M10" s="7">
        <v>940</v>
      </c>
      <c r="N10" s="7">
        <v>4812</v>
      </c>
      <c r="O10" s="7">
        <v>1040</v>
      </c>
      <c r="P10" s="7">
        <v>5305</v>
      </c>
      <c r="Q10" s="7">
        <v>1107</v>
      </c>
      <c r="R10" s="7">
        <v>4573</v>
      </c>
      <c r="S10" s="7">
        <v>960</v>
      </c>
    </row>
    <row r="11" spans="1:19" x14ac:dyDescent="0.2">
      <c r="A11" s="22" t="s">
        <v>52</v>
      </c>
      <c r="B11" s="7">
        <v>502</v>
      </c>
      <c r="C11" s="7">
        <v>849</v>
      </c>
      <c r="D11" s="7">
        <v>532</v>
      </c>
      <c r="E11" s="7">
        <v>1081</v>
      </c>
      <c r="F11" s="7">
        <v>607</v>
      </c>
      <c r="G11" s="7">
        <v>1231</v>
      </c>
      <c r="H11" s="7">
        <v>629</v>
      </c>
      <c r="I11" s="7">
        <v>1227</v>
      </c>
      <c r="J11" s="7">
        <v>566</v>
      </c>
      <c r="K11" s="7">
        <v>1074</v>
      </c>
      <c r="L11" s="7">
        <v>465</v>
      </c>
      <c r="M11" s="7">
        <v>939</v>
      </c>
      <c r="N11" s="7">
        <v>480</v>
      </c>
      <c r="O11" s="7">
        <v>999</v>
      </c>
      <c r="P11" s="7">
        <v>515</v>
      </c>
      <c r="Q11" s="7">
        <v>984</v>
      </c>
      <c r="R11" s="7">
        <v>443</v>
      </c>
      <c r="S11" s="7">
        <v>849</v>
      </c>
    </row>
    <row r="12" spans="1:19" x14ac:dyDescent="0.2">
      <c r="A12" s="22" t="s">
        <v>53</v>
      </c>
      <c r="B12" s="7">
        <v>33</v>
      </c>
      <c r="C12" s="7">
        <v>6</v>
      </c>
      <c r="D12" s="7">
        <v>51</v>
      </c>
      <c r="E12" s="7">
        <v>18</v>
      </c>
      <c r="F12" s="7">
        <v>49</v>
      </c>
      <c r="G12" s="7">
        <v>22</v>
      </c>
      <c r="H12" s="7">
        <v>53</v>
      </c>
      <c r="I12" s="7">
        <v>32</v>
      </c>
      <c r="J12" s="7">
        <v>52</v>
      </c>
      <c r="K12" s="7">
        <v>22</v>
      </c>
      <c r="L12" s="7">
        <v>13</v>
      </c>
      <c r="M12" s="7">
        <v>14</v>
      </c>
      <c r="N12" s="7">
        <v>24</v>
      </c>
      <c r="O12" s="7">
        <v>15</v>
      </c>
      <c r="P12" s="7">
        <v>24</v>
      </c>
      <c r="Q12" s="7">
        <v>18</v>
      </c>
      <c r="R12" s="7">
        <v>27</v>
      </c>
      <c r="S12" s="7">
        <v>18</v>
      </c>
    </row>
    <row r="13" spans="1:19" x14ac:dyDescent="0.2">
      <c r="A13" s="21" t="s">
        <v>61</v>
      </c>
      <c r="B13" s="20">
        <v>1755</v>
      </c>
      <c r="C13" s="20">
        <v>2531</v>
      </c>
      <c r="D13" s="20">
        <v>2335</v>
      </c>
      <c r="E13" s="20">
        <v>3272</v>
      </c>
      <c r="F13" s="20">
        <v>3068</v>
      </c>
      <c r="G13" s="20">
        <v>3768</v>
      </c>
      <c r="H13" s="20">
        <v>3719</v>
      </c>
      <c r="I13" s="20">
        <v>3901</v>
      </c>
      <c r="J13" s="20">
        <v>3910</v>
      </c>
      <c r="K13" s="20">
        <v>3547</v>
      </c>
      <c r="L13" s="20">
        <v>3705</v>
      </c>
      <c r="M13" s="20">
        <v>3116</v>
      </c>
      <c r="N13" s="20">
        <v>4075</v>
      </c>
      <c r="O13" s="20">
        <v>3295</v>
      </c>
      <c r="P13" s="20">
        <v>4529</v>
      </c>
      <c r="Q13" s="20">
        <v>3421</v>
      </c>
      <c r="R13" s="20">
        <v>3904</v>
      </c>
      <c r="S13" s="20">
        <v>2963</v>
      </c>
    </row>
    <row r="14" spans="1:19" x14ac:dyDescent="0.2">
      <c r="A14" s="22" t="s">
        <v>50</v>
      </c>
      <c r="B14" s="7">
        <v>1614</v>
      </c>
      <c r="C14" s="7">
        <v>1283</v>
      </c>
      <c r="D14" s="7">
        <v>2173</v>
      </c>
      <c r="E14" s="7">
        <v>1751</v>
      </c>
      <c r="F14" s="7">
        <v>2883</v>
      </c>
      <c r="G14" s="7">
        <v>2044</v>
      </c>
      <c r="H14" s="7">
        <v>3508</v>
      </c>
      <c r="I14" s="7">
        <v>2172</v>
      </c>
      <c r="J14" s="7">
        <v>3701</v>
      </c>
      <c r="K14" s="7">
        <v>2041</v>
      </c>
      <c r="L14" s="7">
        <v>3551</v>
      </c>
      <c r="M14" s="7">
        <v>1839</v>
      </c>
      <c r="N14" s="7">
        <v>3902</v>
      </c>
      <c r="O14" s="7">
        <v>1950</v>
      </c>
      <c r="P14" s="7">
        <v>4321</v>
      </c>
      <c r="Q14" s="7">
        <v>2091</v>
      </c>
      <c r="R14" s="7">
        <v>3735</v>
      </c>
      <c r="S14" s="7">
        <v>1798</v>
      </c>
    </row>
    <row r="15" spans="1:19" x14ac:dyDescent="0.2">
      <c r="A15" s="22" t="s">
        <v>52</v>
      </c>
      <c r="B15" s="7">
        <v>120</v>
      </c>
      <c r="C15" s="7">
        <v>1231</v>
      </c>
      <c r="D15" s="7">
        <v>133</v>
      </c>
      <c r="E15" s="7">
        <v>1480</v>
      </c>
      <c r="F15" s="7">
        <v>150</v>
      </c>
      <c r="G15" s="7">
        <v>1688</v>
      </c>
      <c r="H15" s="7">
        <v>171</v>
      </c>
      <c r="I15" s="7">
        <v>1685</v>
      </c>
      <c r="J15" s="7">
        <v>171</v>
      </c>
      <c r="K15" s="7">
        <v>1469</v>
      </c>
      <c r="L15" s="7">
        <v>144</v>
      </c>
      <c r="M15" s="7">
        <v>1260</v>
      </c>
      <c r="N15" s="7">
        <v>155</v>
      </c>
      <c r="O15" s="7">
        <v>1324</v>
      </c>
      <c r="P15" s="7">
        <v>190</v>
      </c>
      <c r="Q15" s="7">
        <v>1309</v>
      </c>
      <c r="R15" s="7">
        <v>153</v>
      </c>
      <c r="S15" s="7">
        <v>1139</v>
      </c>
    </row>
    <row r="16" spans="1:19" x14ac:dyDescent="0.2">
      <c r="A16" s="22" t="s">
        <v>53</v>
      </c>
      <c r="B16" s="7">
        <v>21</v>
      </c>
      <c r="C16" s="7">
        <v>17</v>
      </c>
      <c r="D16" s="7">
        <v>29</v>
      </c>
      <c r="E16" s="7">
        <v>41</v>
      </c>
      <c r="F16" s="7">
        <v>35</v>
      </c>
      <c r="G16" s="7">
        <v>36</v>
      </c>
      <c r="H16" s="7">
        <v>40</v>
      </c>
      <c r="I16" s="7">
        <v>44</v>
      </c>
      <c r="J16" s="7">
        <v>38</v>
      </c>
      <c r="K16" s="7">
        <v>37</v>
      </c>
      <c r="L16" s="7">
        <v>10</v>
      </c>
      <c r="M16" s="7">
        <v>17</v>
      </c>
      <c r="N16" s="7">
        <v>18</v>
      </c>
      <c r="O16" s="7">
        <v>21</v>
      </c>
      <c r="P16" s="7">
        <v>18</v>
      </c>
      <c r="Q16" s="7">
        <v>21</v>
      </c>
      <c r="R16" s="7">
        <v>16</v>
      </c>
      <c r="S16" s="7">
        <v>26</v>
      </c>
    </row>
    <row r="17" spans="1:19" x14ac:dyDescent="0.2">
      <c r="A17" s="21" t="s">
        <v>62</v>
      </c>
      <c r="B17" s="20">
        <v>351</v>
      </c>
      <c r="C17" s="20">
        <v>3936</v>
      </c>
      <c r="D17" s="20">
        <v>445</v>
      </c>
      <c r="E17" s="20">
        <v>5163</v>
      </c>
      <c r="F17" s="20">
        <v>593</v>
      </c>
      <c r="G17" s="20">
        <v>6244</v>
      </c>
      <c r="H17" s="20">
        <v>633</v>
      </c>
      <c r="I17" s="20">
        <v>6987</v>
      </c>
      <c r="J17" s="20">
        <v>521</v>
      </c>
      <c r="K17" s="20">
        <v>6935</v>
      </c>
      <c r="L17" s="20">
        <v>436</v>
      </c>
      <c r="M17" s="20">
        <v>6385</v>
      </c>
      <c r="N17" s="20">
        <v>469</v>
      </c>
      <c r="O17" s="20">
        <v>6900</v>
      </c>
      <c r="P17" s="20">
        <v>504</v>
      </c>
      <c r="Q17" s="20">
        <v>7448</v>
      </c>
      <c r="R17" s="20">
        <v>453</v>
      </c>
      <c r="S17" s="20">
        <v>6417</v>
      </c>
    </row>
    <row r="18" spans="1:19" x14ac:dyDescent="0.2">
      <c r="A18" s="22" t="s">
        <v>50</v>
      </c>
      <c r="B18" s="7">
        <v>317</v>
      </c>
      <c r="C18" s="7">
        <v>2580</v>
      </c>
      <c r="D18" s="7">
        <v>414</v>
      </c>
      <c r="E18" s="7">
        <v>3510</v>
      </c>
      <c r="F18" s="7">
        <v>545</v>
      </c>
      <c r="G18" s="7">
        <v>4382</v>
      </c>
      <c r="H18" s="7">
        <v>592</v>
      </c>
      <c r="I18" s="7">
        <v>5088</v>
      </c>
      <c r="J18" s="7">
        <v>478</v>
      </c>
      <c r="K18" s="7">
        <v>5264</v>
      </c>
      <c r="L18" s="7">
        <v>407</v>
      </c>
      <c r="M18" s="7">
        <v>4983</v>
      </c>
      <c r="N18" s="7">
        <v>446</v>
      </c>
      <c r="O18" s="7">
        <v>5406</v>
      </c>
      <c r="P18" s="7">
        <v>461</v>
      </c>
      <c r="Q18" s="7">
        <v>5951</v>
      </c>
      <c r="R18" s="7">
        <v>409</v>
      </c>
      <c r="S18" s="7">
        <v>5124</v>
      </c>
    </row>
    <row r="19" spans="1:19" x14ac:dyDescent="0.2">
      <c r="A19" s="22" t="s">
        <v>52</v>
      </c>
      <c r="B19" s="7">
        <v>32</v>
      </c>
      <c r="C19" s="7">
        <v>1319</v>
      </c>
      <c r="D19" s="7">
        <v>21</v>
      </c>
      <c r="E19" s="7">
        <v>1592</v>
      </c>
      <c r="F19" s="7">
        <v>41</v>
      </c>
      <c r="G19" s="7">
        <v>1797</v>
      </c>
      <c r="H19" s="7">
        <v>39</v>
      </c>
      <c r="I19" s="7">
        <v>1816</v>
      </c>
      <c r="J19" s="7">
        <v>41</v>
      </c>
      <c r="K19" s="7">
        <v>1599</v>
      </c>
      <c r="L19" s="7">
        <v>27</v>
      </c>
      <c r="M19" s="7">
        <v>1376</v>
      </c>
      <c r="N19" s="7">
        <v>23</v>
      </c>
      <c r="O19" s="7">
        <v>1455</v>
      </c>
      <c r="P19" s="7">
        <v>41</v>
      </c>
      <c r="Q19" s="7">
        <v>1458</v>
      </c>
      <c r="R19" s="7">
        <v>42</v>
      </c>
      <c r="S19" s="7">
        <v>1250</v>
      </c>
    </row>
    <row r="20" spans="1:19" x14ac:dyDescent="0.2">
      <c r="A20" s="22" t="s">
        <v>53</v>
      </c>
      <c r="B20" s="7">
        <v>2</v>
      </c>
      <c r="C20" s="7">
        <v>37</v>
      </c>
      <c r="D20" s="7">
        <v>10</v>
      </c>
      <c r="E20" s="7">
        <v>61</v>
      </c>
      <c r="F20" s="7">
        <v>7</v>
      </c>
      <c r="G20" s="7">
        <v>65</v>
      </c>
      <c r="H20" s="7">
        <v>2</v>
      </c>
      <c r="I20" s="7">
        <v>83</v>
      </c>
      <c r="J20" s="7">
        <v>2</v>
      </c>
      <c r="K20" s="7">
        <v>72</v>
      </c>
      <c r="L20" s="7">
        <v>2</v>
      </c>
      <c r="M20" s="7">
        <v>26</v>
      </c>
      <c r="N20" s="7">
        <v>0</v>
      </c>
      <c r="O20" s="7">
        <v>39</v>
      </c>
      <c r="P20" s="7">
        <v>2</v>
      </c>
      <c r="Q20" s="7">
        <v>39</v>
      </c>
      <c r="R20" s="7">
        <v>2</v>
      </c>
      <c r="S20" s="7">
        <v>43</v>
      </c>
    </row>
    <row r="21" spans="1:19" x14ac:dyDescent="0.2">
      <c r="A21" s="21" t="s">
        <v>63</v>
      </c>
      <c r="B21" s="20">
        <v>545</v>
      </c>
      <c r="C21" s="20">
        <v>3739</v>
      </c>
      <c r="D21" s="20">
        <v>666</v>
      </c>
      <c r="E21" s="20">
        <v>4942</v>
      </c>
      <c r="F21" s="20">
        <v>812</v>
      </c>
      <c r="G21" s="20">
        <v>6024</v>
      </c>
      <c r="H21" s="20">
        <v>881</v>
      </c>
      <c r="I21" s="20">
        <v>6738</v>
      </c>
      <c r="J21" s="20">
        <v>957</v>
      </c>
      <c r="K21" s="20">
        <v>6500</v>
      </c>
      <c r="L21" s="20">
        <v>939</v>
      </c>
      <c r="M21" s="20">
        <v>5884</v>
      </c>
      <c r="N21" s="20">
        <v>957</v>
      </c>
      <c r="O21" s="20">
        <v>6412</v>
      </c>
      <c r="P21" s="20">
        <v>1176</v>
      </c>
      <c r="Q21" s="20">
        <v>6777</v>
      </c>
      <c r="R21" s="20">
        <v>1047</v>
      </c>
      <c r="S21" s="20">
        <v>5821</v>
      </c>
    </row>
    <row r="22" spans="1:19" x14ac:dyDescent="0.2">
      <c r="A22" s="22" t="s">
        <v>50</v>
      </c>
      <c r="B22" s="7">
        <v>449</v>
      </c>
      <c r="C22" s="7">
        <v>2447</v>
      </c>
      <c r="D22" s="7">
        <v>573</v>
      </c>
      <c r="E22" s="7">
        <v>3351</v>
      </c>
      <c r="F22" s="7">
        <v>702</v>
      </c>
      <c r="G22" s="7">
        <v>4225</v>
      </c>
      <c r="H22" s="7">
        <v>760</v>
      </c>
      <c r="I22" s="7">
        <v>4920</v>
      </c>
      <c r="J22" s="7">
        <v>863</v>
      </c>
      <c r="K22" s="7">
        <v>4879</v>
      </c>
      <c r="L22" s="7">
        <v>867</v>
      </c>
      <c r="M22" s="7">
        <v>4523</v>
      </c>
      <c r="N22" s="7">
        <v>886</v>
      </c>
      <c r="O22" s="7">
        <v>4966</v>
      </c>
      <c r="P22" s="7">
        <v>1068</v>
      </c>
      <c r="Q22" s="7">
        <v>5344</v>
      </c>
      <c r="R22" s="7">
        <v>961</v>
      </c>
      <c r="S22" s="7">
        <v>4572</v>
      </c>
    </row>
    <row r="23" spans="1:19" x14ac:dyDescent="0.2">
      <c r="A23" s="22" t="s">
        <v>52</v>
      </c>
      <c r="B23" s="7">
        <v>88</v>
      </c>
      <c r="C23" s="7">
        <v>1262</v>
      </c>
      <c r="D23" s="7">
        <v>84</v>
      </c>
      <c r="E23" s="7">
        <v>1529</v>
      </c>
      <c r="F23" s="7">
        <v>98</v>
      </c>
      <c r="G23" s="7">
        <v>1740</v>
      </c>
      <c r="H23" s="7">
        <v>105</v>
      </c>
      <c r="I23" s="7">
        <v>1751</v>
      </c>
      <c r="J23" s="7">
        <v>78</v>
      </c>
      <c r="K23" s="7">
        <v>1562</v>
      </c>
      <c r="L23" s="7">
        <v>66</v>
      </c>
      <c r="M23" s="7">
        <v>1338</v>
      </c>
      <c r="N23" s="7">
        <v>69</v>
      </c>
      <c r="O23" s="7">
        <v>1410</v>
      </c>
      <c r="P23" s="7">
        <v>95</v>
      </c>
      <c r="Q23" s="7">
        <v>1404</v>
      </c>
      <c r="R23" s="7">
        <v>82</v>
      </c>
      <c r="S23" s="7">
        <v>1210</v>
      </c>
    </row>
    <row r="24" spans="1:19" x14ac:dyDescent="0.2">
      <c r="A24" s="22" t="s">
        <v>53</v>
      </c>
      <c r="B24" s="7">
        <v>8</v>
      </c>
      <c r="C24" s="7">
        <v>30</v>
      </c>
      <c r="D24" s="7">
        <v>9</v>
      </c>
      <c r="E24" s="7">
        <v>62</v>
      </c>
      <c r="F24" s="7">
        <v>12</v>
      </c>
      <c r="G24" s="7">
        <v>59</v>
      </c>
      <c r="H24" s="7">
        <v>16</v>
      </c>
      <c r="I24" s="7">
        <v>67</v>
      </c>
      <c r="J24" s="7">
        <v>16</v>
      </c>
      <c r="K24" s="7">
        <v>59</v>
      </c>
      <c r="L24" s="7">
        <v>6</v>
      </c>
      <c r="M24" s="7">
        <v>23</v>
      </c>
      <c r="N24" s="7">
        <v>2</v>
      </c>
      <c r="O24" s="7">
        <v>36</v>
      </c>
      <c r="P24" s="7">
        <v>13</v>
      </c>
      <c r="Q24" s="7">
        <v>29</v>
      </c>
      <c r="R24" s="7">
        <v>4</v>
      </c>
      <c r="S24" s="7">
        <v>39</v>
      </c>
    </row>
    <row r="25" spans="1:19" x14ac:dyDescent="0.2">
      <c r="A25" s="21" t="s">
        <v>64</v>
      </c>
      <c r="B25" s="20">
        <v>233</v>
      </c>
      <c r="C25" s="20">
        <v>4052</v>
      </c>
      <c r="D25" s="20">
        <v>283</v>
      </c>
      <c r="E25" s="20">
        <v>5324</v>
      </c>
      <c r="F25" s="20">
        <v>404</v>
      </c>
      <c r="G25" s="20">
        <v>6431</v>
      </c>
      <c r="H25" s="20">
        <v>487</v>
      </c>
      <c r="I25" s="20">
        <v>7134</v>
      </c>
      <c r="J25" s="20">
        <v>544</v>
      </c>
      <c r="K25" s="20">
        <v>6913</v>
      </c>
      <c r="L25" s="20">
        <v>493</v>
      </c>
      <c r="M25" s="20">
        <v>6327</v>
      </c>
      <c r="N25" s="20">
        <v>540</v>
      </c>
      <c r="O25" s="20">
        <v>6829</v>
      </c>
      <c r="P25" s="20">
        <v>571</v>
      </c>
      <c r="Q25" s="20">
        <v>7380</v>
      </c>
      <c r="R25" s="20">
        <v>527</v>
      </c>
      <c r="S25" s="20">
        <v>6343</v>
      </c>
    </row>
    <row r="26" spans="1:19" x14ac:dyDescent="0.2">
      <c r="A26" s="22" t="s">
        <v>50</v>
      </c>
      <c r="B26" s="7">
        <v>204</v>
      </c>
      <c r="C26" s="7">
        <v>2692</v>
      </c>
      <c r="D26" s="7">
        <v>258</v>
      </c>
      <c r="E26" s="7">
        <v>3666</v>
      </c>
      <c r="F26" s="7">
        <v>381</v>
      </c>
      <c r="G26" s="7">
        <v>4546</v>
      </c>
      <c r="H26" s="7">
        <v>448</v>
      </c>
      <c r="I26" s="7">
        <v>5232</v>
      </c>
      <c r="J26" s="7">
        <v>511</v>
      </c>
      <c r="K26" s="7">
        <v>5231</v>
      </c>
      <c r="L26" s="7">
        <v>470</v>
      </c>
      <c r="M26" s="7">
        <v>4920</v>
      </c>
      <c r="N26" s="7">
        <v>514</v>
      </c>
      <c r="O26" s="7">
        <v>5338</v>
      </c>
      <c r="P26" s="7">
        <v>546</v>
      </c>
      <c r="Q26" s="7">
        <v>5866</v>
      </c>
      <c r="R26" s="7">
        <v>506</v>
      </c>
      <c r="S26" s="7">
        <v>5027</v>
      </c>
    </row>
    <row r="27" spans="1:19" x14ac:dyDescent="0.2">
      <c r="A27" s="22" t="s">
        <v>52</v>
      </c>
      <c r="B27" s="7">
        <v>25</v>
      </c>
      <c r="C27" s="7">
        <v>1326</v>
      </c>
      <c r="D27" s="7">
        <v>21</v>
      </c>
      <c r="E27" s="7">
        <v>1592</v>
      </c>
      <c r="F27" s="7">
        <v>19</v>
      </c>
      <c r="G27" s="7">
        <v>1819</v>
      </c>
      <c r="H27" s="7">
        <v>27</v>
      </c>
      <c r="I27" s="7">
        <v>1829</v>
      </c>
      <c r="J27" s="7">
        <v>26</v>
      </c>
      <c r="K27" s="7">
        <v>1614</v>
      </c>
      <c r="L27" s="7">
        <v>21</v>
      </c>
      <c r="M27" s="7">
        <v>1383</v>
      </c>
      <c r="N27" s="7">
        <v>20</v>
      </c>
      <c r="O27" s="7">
        <v>1458</v>
      </c>
      <c r="P27" s="7">
        <v>23</v>
      </c>
      <c r="Q27" s="7">
        <v>1476</v>
      </c>
      <c r="R27" s="7">
        <v>15</v>
      </c>
      <c r="S27" s="7">
        <v>1277</v>
      </c>
    </row>
    <row r="28" spans="1:19" x14ac:dyDescent="0.2">
      <c r="A28" s="23" t="s">
        <v>53</v>
      </c>
      <c r="B28" s="11">
        <v>4</v>
      </c>
      <c r="C28" s="11">
        <v>34</v>
      </c>
      <c r="D28" s="11">
        <v>4</v>
      </c>
      <c r="E28" s="11">
        <v>66</v>
      </c>
      <c r="F28" s="11">
        <v>4</v>
      </c>
      <c r="G28" s="11">
        <v>66</v>
      </c>
      <c r="H28" s="11">
        <v>12</v>
      </c>
      <c r="I28" s="11">
        <v>73</v>
      </c>
      <c r="J28" s="11">
        <v>7</v>
      </c>
      <c r="K28" s="11">
        <v>68</v>
      </c>
      <c r="L28" s="11">
        <v>2</v>
      </c>
      <c r="M28" s="11">
        <v>24</v>
      </c>
      <c r="N28" s="11">
        <v>6</v>
      </c>
      <c r="O28" s="11">
        <v>33</v>
      </c>
      <c r="P28" s="11">
        <v>2</v>
      </c>
      <c r="Q28" s="11">
        <v>38</v>
      </c>
      <c r="R28" s="11">
        <v>6</v>
      </c>
      <c r="S28" s="11">
        <v>39</v>
      </c>
    </row>
    <row r="29" spans="1:19" x14ac:dyDescent="0.2">
      <c r="A29" s="9" t="s">
        <v>18</v>
      </c>
    </row>
    <row r="30" spans="1:19" x14ac:dyDescent="0.2">
      <c r="A30" s="21" t="s">
        <v>60</v>
      </c>
      <c r="B30" s="20">
        <v>10200</v>
      </c>
      <c r="C30" s="20">
        <v>4481</v>
      </c>
      <c r="D30" s="20">
        <v>12554</v>
      </c>
      <c r="E30" s="20">
        <v>5504</v>
      </c>
      <c r="F30" s="20">
        <v>14604</v>
      </c>
      <c r="G30" s="20">
        <v>6106</v>
      </c>
      <c r="H30" s="20">
        <v>15621</v>
      </c>
      <c r="I30" s="20">
        <v>5675</v>
      </c>
      <c r="J30" s="20">
        <v>14627</v>
      </c>
      <c r="K30" s="20">
        <v>5222</v>
      </c>
      <c r="L30" s="20">
        <v>13559</v>
      </c>
      <c r="M30" s="20">
        <v>4476</v>
      </c>
      <c r="N30" s="20">
        <v>14182</v>
      </c>
      <c r="O30" s="20">
        <v>4638</v>
      </c>
      <c r="P30" s="20">
        <v>14926</v>
      </c>
      <c r="Q30" s="20">
        <v>4651</v>
      </c>
      <c r="R30" s="20">
        <v>12385</v>
      </c>
      <c r="S30" s="20">
        <v>3789</v>
      </c>
    </row>
    <row r="31" spans="1:19" x14ac:dyDescent="0.2">
      <c r="A31" s="22" t="s">
        <v>50</v>
      </c>
      <c r="B31" s="7">
        <v>8396</v>
      </c>
      <c r="C31" s="7">
        <v>2308</v>
      </c>
      <c r="D31" s="7">
        <v>10494</v>
      </c>
      <c r="E31" s="7">
        <v>2830</v>
      </c>
      <c r="F31" s="7">
        <v>12650</v>
      </c>
      <c r="G31" s="7">
        <v>3291</v>
      </c>
      <c r="H31" s="7">
        <v>13755</v>
      </c>
      <c r="I31" s="7">
        <v>3026</v>
      </c>
      <c r="J31" s="7">
        <v>13007</v>
      </c>
      <c r="K31" s="7">
        <v>2788</v>
      </c>
      <c r="L31" s="7">
        <v>12259</v>
      </c>
      <c r="M31" s="7">
        <v>2465</v>
      </c>
      <c r="N31" s="7">
        <v>12888</v>
      </c>
      <c r="O31" s="7">
        <v>2643</v>
      </c>
      <c r="P31" s="7">
        <v>13684</v>
      </c>
      <c r="Q31" s="7">
        <v>2701</v>
      </c>
      <c r="R31" s="7">
        <v>11315</v>
      </c>
      <c r="S31" s="7">
        <v>2193</v>
      </c>
    </row>
    <row r="32" spans="1:19" x14ac:dyDescent="0.2">
      <c r="A32" s="22" t="s">
        <v>52</v>
      </c>
      <c r="B32" s="7">
        <v>1695</v>
      </c>
      <c r="C32" s="7">
        <v>2127</v>
      </c>
      <c r="D32" s="7">
        <v>1924</v>
      </c>
      <c r="E32" s="7">
        <v>2613</v>
      </c>
      <c r="F32" s="7">
        <v>1799</v>
      </c>
      <c r="G32" s="7">
        <v>2751</v>
      </c>
      <c r="H32" s="7">
        <v>1688</v>
      </c>
      <c r="I32" s="7">
        <v>2595</v>
      </c>
      <c r="J32" s="7">
        <v>1457</v>
      </c>
      <c r="K32" s="7">
        <v>2383</v>
      </c>
      <c r="L32" s="7">
        <v>1228</v>
      </c>
      <c r="M32" s="7">
        <v>1977</v>
      </c>
      <c r="N32" s="7">
        <v>1221</v>
      </c>
      <c r="O32" s="7">
        <v>1957</v>
      </c>
      <c r="P32" s="7">
        <v>1158</v>
      </c>
      <c r="Q32" s="7">
        <v>1907</v>
      </c>
      <c r="R32" s="7">
        <v>972</v>
      </c>
      <c r="S32" s="7">
        <v>1550</v>
      </c>
    </row>
    <row r="33" spans="1:19" x14ac:dyDescent="0.2">
      <c r="A33" s="22" t="s">
        <v>53</v>
      </c>
      <c r="B33" s="7">
        <v>109</v>
      </c>
      <c r="C33" s="7">
        <v>46</v>
      </c>
      <c r="D33" s="7">
        <v>136</v>
      </c>
      <c r="E33" s="7">
        <v>61</v>
      </c>
      <c r="F33" s="7">
        <v>155</v>
      </c>
      <c r="G33" s="7">
        <v>64</v>
      </c>
      <c r="H33" s="7">
        <v>178</v>
      </c>
      <c r="I33" s="7">
        <v>54</v>
      </c>
      <c r="J33" s="7">
        <v>163</v>
      </c>
      <c r="K33" s="7">
        <v>51</v>
      </c>
      <c r="L33" s="7">
        <v>72</v>
      </c>
      <c r="M33" s="7">
        <v>34</v>
      </c>
      <c r="N33" s="7">
        <v>73</v>
      </c>
      <c r="O33" s="7">
        <v>38</v>
      </c>
      <c r="P33" s="7">
        <v>84</v>
      </c>
      <c r="Q33" s="7">
        <v>43</v>
      </c>
      <c r="R33" s="7">
        <v>98</v>
      </c>
      <c r="S33" s="7">
        <v>46</v>
      </c>
    </row>
    <row r="34" spans="1:19" x14ac:dyDescent="0.2">
      <c r="A34" s="21" t="s">
        <v>61</v>
      </c>
      <c r="B34" s="20">
        <v>6336</v>
      </c>
      <c r="C34" s="20">
        <v>8345</v>
      </c>
      <c r="D34" s="20">
        <v>8118</v>
      </c>
      <c r="E34" s="20">
        <v>9940</v>
      </c>
      <c r="F34" s="20">
        <v>9813</v>
      </c>
      <c r="G34" s="20">
        <v>10896</v>
      </c>
      <c r="H34" s="20">
        <v>11040</v>
      </c>
      <c r="I34" s="20">
        <v>10255</v>
      </c>
      <c r="J34" s="20">
        <v>10533</v>
      </c>
      <c r="K34" s="20">
        <v>9316</v>
      </c>
      <c r="L34" s="20">
        <v>9880</v>
      </c>
      <c r="M34" s="20">
        <v>8153</v>
      </c>
      <c r="N34" s="20">
        <v>10374</v>
      </c>
      <c r="O34" s="20">
        <v>8445</v>
      </c>
      <c r="P34" s="20">
        <v>11061</v>
      </c>
      <c r="Q34" s="20">
        <v>8515</v>
      </c>
      <c r="R34" s="20">
        <v>9142</v>
      </c>
      <c r="S34" s="20">
        <v>7032</v>
      </c>
    </row>
    <row r="35" spans="1:19" x14ac:dyDescent="0.2">
      <c r="A35" s="22" t="s">
        <v>50</v>
      </c>
      <c r="B35" s="7">
        <v>5863</v>
      </c>
      <c r="C35" s="7">
        <v>4841</v>
      </c>
      <c r="D35" s="7">
        <v>7523</v>
      </c>
      <c r="E35" s="7">
        <v>5801</v>
      </c>
      <c r="F35" s="7">
        <v>9248</v>
      </c>
      <c r="G35" s="7">
        <v>6692</v>
      </c>
      <c r="H35" s="7">
        <v>10410</v>
      </c>
      <c r="I35" s="7">
        <v>6371</v>
      </c>
      <c r="J35" s="7">
        <v>9946</v>
      </c>
      <c r="K35" s="7">
        <v>5849</v>
      </c>
      <c r="L35" s="7">
        <v>9421</v>
      </c>
      <c r="M35" s="7">
        <v>5303</v>
      </c>
      <c r="N35" s="7">
        <v>9932</v>
      </c>
      <c r="O35" s="7">
        <v>5599</v>
      </c>
      <c r="P35" s="7">
        <v>10622</v>
      </c>
      <c r="Q35" s="7">
        <v>5763</v>
      </c>
      <c r="R35" s="7">
        <v>8769</v>
      </c>
      <c r="S35" s="7">
        <v>4739</v>
      </c>
    </row>
    <row r="36" spans="1:19" x14ac:dyDescent="0.2">
      <c r="A36" s="22" t="s">
        <v>52</v>
      </c>
      <c r="B36" s="7">
        <v>404</v>
      </c>
      <c r="C36" s="7">
        <v>3418</v>
      </c>
      <c r="D36" s="7">
        <v>521</v>
      </c>
      <c r="E36" s="7">
        <v>4016</v>
      </c>
      <c r="F36" s="7">
        <v>460</v>
      </c>
      <c r="G36" s="7">
        <v>4090</v>
      </c>
      <c r="H36" s="7">
        <v>509</v>
      </c>
      <c r="I36" s="7">
        <v>3774</v>
      </c>
      <c r="J36" s="7">
        <v>479</v>
      </c>
      <c r="K36" s="7">
        <v>3361</v>
      </c>
      <c r="L36" s="7">
        <v>409</v>
      </c>
      <c r="M36" s="7">
        <v>2796</v>
      </c>
      <c r="N36" s="7">
        <v>386</v>
      </c>
      <c r="O36" s="7">
        <v>2792</v>
      </c>
      <c r="P36" s="7">
        <v>381</v>
      </c>
      <c r="Q36" s="7">
        <v>2684</v>
      </c>
      <c r="R36" s="7">
        <v>305</v>
      </c>
      <c r="S36" s="7">
        <v>2217</v>
      </c>
    </row>
    <row r="37" spans="1:19" x14ac:dyDescent="0.2">
      <c r="A37" s="22" t="s">
        <v>53</v>
      </c>
      <c r="B37" s="7">
        <v>69</v>
      </c>
      <c r="C37" s="7">
        <v>86</v>
      </c>
      <c r="D37" s="7">
        <v>74</v>
      </c>
      <c r="E37" s="7">
        <v>123</v>
      </c>
      <c r="F37" s="7">
        <v>105</v>
      </c>
      <c r="G37" s="7">
        <v>114</v>
      </c>
      <c r="H37" s="7">
        <v>121</v>
      </c>
      <c r="I37" s="7">
        <v>110</v>
      </c>
      <c r="J37" s="7">
        <v>108</v>
      </c>
      <c r="K37" s="7">
        <v>106</v>
      </c>
      <c r="L37" s="7">
        <v>50</v>
      </c>
      <c r="M37" s="7">
        <v>54</v>
      </c>
      <c r="N37" s="7">
        <v>56</v>
      </c>
      <c r="O37" s="7">
        <v>54</v>
      </c>
      <c r="P37" s="7">
        <v>58</v>
      </c>
      <c r="Q37" s="7">
        <v>68</v>
      </c>
      <c r="R37" s="7">
        <v>68</v>
      </c>
      <c r="S37" s="7">
        <v>76</v>
      </c>
    </row>
    <row r="38" spans="1:19" x14ac:dyDescent="0.2">
      <c r="A38" s="21" t="s">
        <v>62</v>
      </c>
      <c r="B38" s="20">
        <v>942</v>
      </c>
      <c r="C38" s="20">
        <v>13740</v>
      </c>
      <c r="D38" s="20">
        <v>1267</v>
      </c>
      <c r="E38" s="20">
        <v>16792</v>
      </c>
      <c r="F38" s="20">
        <v>1571</v>
      </c>
      <c r="G38" s="20">
        <v>19138</v>
      </c>
      <c r="H38" s="20">
        <v>1473</v>
      </c>
      <c r="I38" s="20">
        <v>19823</v>
      </c>
      <c r="J38" s="20">
        <v>1246</v>
      </c>
      <c r="K38" s="20">
        <v>18604</v>
      </c>
      <c r="L38" s="20">
        <v>1020</v>
      </c>
      <c r="M38" s="20">
        <v>17014</v>
      </c>
      <c r="N38" s="20">
        <v>1031</v>
      </c>
      <c r="O38" s="20">
        <v>17787</v>
      </c>
      <c r="P38" s="20">
        <v>1018</v>
      </c>
      <c r="Q38" s="20">
        <v>18557</v>
      </c>
      <c r="R38" s="20">
        <v>823</v>
      </c>
      <c r="S38" s="20">
        <v>15352</v>
      </c>
    </row>
    <row r="39" spans="1:19" x14ac:dyDescent="0.2">
      <c r="A39" s="22" t="s">
        <v>50</v>
      </c>
      <c r="B39" s="7">
        <v>864</v>
      </c>
      <c r="C39" s="7">
        <v>9840</v>
      </c>
      <c r="D39" s="7">
        <v>1150</v>
      </c>
      <c r="E39" s="7">
        <v>12174</v>
      </c>
      <c r="F39" s="7">
        <v>1460</v>
      </c>
      <c r="G39" s="7">
        <v>14480</v>
      </c>
      <c r="H39" s="7">
        <v>1355</v>
      </c>
      <c r="I39" s="7">
        <v>15426</v>
      </c>
      <c r="J39" s="7">
        <v>1153</v>
      </c>
      <c r="K39" s="7">
        <v>14642</v>
      </c>
      <c r="L39" s="7">
        <v>935</v>
      </c>
      <c r="M39" s="7">
        <v>13789</v>
      </c>
      <c r="N39" s="7">
        <v>972</v>
      </c>
      <c r="O39" s="7">
        <v>14559</v>
      </c>
      <c r="P39" s="7">
        <v>929</v>
      </c>
      <c r="Q39" s="7">
        <v>15456</v>
      </c>
      <c r="R39" s="7">
        <v>749</v>
      </c>
      <c r="S39" s="7">
        <v>12759</v>
      </c>
    </row>
    <row r="40" spans="1:19" x14ac:dyDescent="0.2">
      <c r="A40" s="22" t="s">
        <v>52</v>
      </c>
      <c r="B40" s="7">
        <v>71</v>
      </c>
      <c r="C40" s="7">
        <v>3751</v>
      </c>
      <c r="D40" s="7">
        <v>107</v>
      </c>
      <c r="E40" s="7">
        <v>4430</v>
      </c>
      <c r="F40" s="7">
        <v>104</v>
      </c>
      <c r="G40" s="7">
        <v>4446</v>
      </c>
      <c r="H40" s="7">
        <v>106</v>
      </c>
      <c r="I40" s="7">
        <v>4177</v>
      </c>
      <c r="J40" s="7">
        <v>86</v>
      </c>
      <c r="K40" s="7">
        <v>3754</v>
      </c>
      <c r="L40" s="7">
        <v>81</v>
      </c>
      <c r="M40" s="7">
        <v>3125</v>
      </c>
      <c r="N40" s="7">
        <v>57</v>
      </c>
      <c r="O40" s="7">
        <v>3121</v>
      </c>
      <c r="P40" s="7">
        <v>87</v>
      </c>
      <c r="Q40" s="7">
        <v>2978</v>
      </c>
      <c r="R40" s="7">
        <v>68</v>
      </c>
      <c r="S40" s="7">
        <v>2454</v>
      </c>
    </row>
    <row r="41" spans="1:19" x14ac:dyDescent="0.2">
      <c r="A41" s="22" t="s">
        <v>53</v>
      </c>
      <c r="B41" s="7">
        <v>7</v>
      </c>
      <c r="C41" s="7">
        <v>149</v>
      </c>
      <c r="D41" s="7">
        <v>10</v>
      </c>
      <c r="E41" s="7">
        <v>188</v>
      </c>
      <c r="F41" s="7">
        <v>7</v>
      </c>
      <c r="G41" s="7">
        <v>212</v>
      </c>
      <c r="H41" s="7">
        <v>12</v>
      </c>
      <c r="I41" s="7">
        <v>220</v>
      </c>
      <c r="J41" s="7">
        <v>7</v>
      </c>
      <c r="K41" s="7">
        <v>208</v>
      </c>
      <c r="L41" s="7">
        <v>4</v>
      </c>
      <c r="M41" s="7">
        <v>100</v>
      </c>
      <c r="N41" s="7">
        <v>2</v>
      </c>
      <c r="O41" s="7">
        <v>107</v>
      </c>
      <c r="P41" s="7">
        <v>2</v>
      </c>
      <c r="Q41" s="7">
        <v>123</v>
      </c>
      <c r="R41" s="7">
        <v>6</v>
      </c>
      <c r="S41" s="7">
        <v>139</v>
      </c>
    </row>
    <row r="42" spans="1:19" x14ac:dyDescent="0.2">
      <c r="A42" s="21" t="s">
        <v>63</v>
      </c>
      <c r="B42" s="20">
        <v>2530</v>
      </c>
      <c r="C42" s="20">
        <v>12152</v>
      </c>
      <c r="D42" s="20">
        <v>2965</v>
      </c>
      <c r="E42" s="20">
        <v>15093</v>
      </c>
      <c r="F42" s="20">
        <v>3290</v>
      </c>
      <c r="G42" s="20">
        <v>17419</v>
      </c>
      <c r="H42" s="20">
        <v>3592</v>
      </c>
      <c r="I42" s="20">
        <v>17703</v>
      </c>
      <c r="J42" s="20">
        <v>3483</v>
      </c>
      <c r="K42" s="20">
        <v>16365</v>
      </c>
      <c r="L42" s="20">
        <v>3324</v>
      </c>
      <c r="M42" s="20">
        <v>14708</v>
      </c>
      <c r="N42" s="20">
        <v>3558</v>
      </c>
      <c r="O42" s="20">
        <v>15260</v>
      </c>
      <c r="P42" s="20">
        <v>4066</v>
      </c>
      <c r="Q42" s="20">
        <v>15510</v>
      </c>
      <c r="R42" s="20">
        <v>3453</v>
      </c>
      <c r="S42" s="20">
        <v>12721</v>
      </c>
    </row>
    <row r="43" spans="1:19" x14ac:dyDescent="0.2">
      <c r="A43" s="22" t="s">
        <v>50</v>
      </c>
      <c r="B43" s="7">
        <v>2171</v>
      </c>
      <c r="C43" s="7">
        <v>8534</v>
      </c>
      <c r="D43" s="7">
        <v>2602</v>
      </c>
      <c r="E43" s="7">
        <v>10722</v>
      </c>
      <c r="F43" s="7">
        <v>2969</v>
      </c>
      <c r="G43" s="7">
        <v>12971</v>
      </c>
      <c r="H43" s="7">
        <v>3284</v>
      </c>
      <c r="I43" s="7">
        <v>13497</v>
      </c>
      <c r="J43" s="7">
        <v>3200</v>
      </c>
      <c r="K43" s="7">
        <v>12594</v>
      </c>
      <c r="L43" s="7">
        <v>3096</v>
      </c>
      <c r="M43" s="7">
        <v>11628</v>
      </c>
      <c r="N43" s="7">
        <v>3326</v>
      </c>
      <c r="O43" s="7">
        <v>12204</v>
      </c>
      <c r="P43" s="7">
        <v>3821</v>
      </c>
      <c r="Q43" s="7">
        <v>12564</v>
      </c>
      <c r="R43" s="7">
        <v>3220</v>
      </c>
      <c r="S43" s="7">
        <v>10288</v>
      </c>
    </row>
    <row r="44" spans="1:19" x14ac:dyDescent="0.2">
      <c r="A44" s="22" t="s">
        <v>52</v>
      </c>
      <c r="B44" s="7">
        <v>329</v>
      </c>
      <c r="C44" s="7">
        <v>3493</v>
      </c>
      <c r="D44" s="7">
        <v>321</v>
      </c>
      <c r="E44" s="7">
        <v>4216</v>
      </c>
      <c r="F44" s="7">
        <v>279</v>
      </c>
      <c r="G44" s="7">
        <v>4271</v>
      </c>
      <c r="H44" s="7">
        <v>252</v>
      </c>
      <c r="I44" s="7">
        <v>4031</v>
      </c>
      <c r="J44" s="7">
        <v>228</v>
      </c>
      <c r="K44" s="7">
        <v>3612</v>
      </c>
      <c r="L44" s="7">
        <v>200</v>
      </c>
      <c r="M44" s="7">
        <v>3005</v>
      </c>
      <c r="N44" s="7">
        <v>202</v>
      </c>
      <c r="O44" s="7">
        <v>2976</v>
      </c>
      <c r="P44" s="7">
        <v>211</v>
      </c>
      <c r="Q44" s="7">
        <v>2854</v>
      </c>
      <c r="R44" s="7">
        <v>191</v>
      </c>
      <c r="S44" s="7">
        <v>2331</v>
      </c>
    </row>
    <row r="45" spans="1:19" x14ac:dyDescent="0.2">
      <c r="A45" s="22" t="s">
        <v>53</v>
      </c>
      <c r="B45" s="7">
        <v>30</v>
      </c>
      <c r="C45" s="7">
        <v>125</v>
      </c>
      <c r="D45" s="7">
        <v>42</v>
      </c>
      <c r="E45" s="7">
        <v>155</v>
      </c>
      <c r="F45" s="7">
        <v>42</v>
      </c>
      <c r="G45" s="7">
        <v>177</v>
      </c>
      <c r="H45" s="7">
        <v>56</v>
      </c>
      <c r="I45" s="7">
        <v>175</v>
      </c>
      <c r="J45" s="7">
        <v>55</v>
      </c>
      <c r="K45" s="7">
        <v>159</v>
      </c>
      <c r="L45" s="7">
        <v>28</v>
      </c>
      <c r="M45" s="7">
        <v>75</v>
      </c>
      <c r="N45" s="7">
        <v>30</v>
      </c>
      <c r="O45" s="7">
        <v>80</v>
      </c>
      <c r="P45" s="7">
        <v>34</v>
      </c>
      <c r="Q45" s="7">
        <v>92</v>
      </c>
      <c r="R45" s="7">
        <v>42</v>
      </c>
      <c r="S45" s="7">
        <v>102</v>
      </c>
    </row>
    <row r="46" spans="1:19" x14ac:dyDescent="0.2">
      <c r="A46" s="21" t="s">
        <v>64</v>
      </c>
      <c r="B46" s="20">
        <v>930</v>
      </c>
      <c r="C46" s="20">
        <v>13752</v>
      </c>
      <c r="D46" s="20">
        <v>1144</v>
      </c>
      <c r="E46" s="20">
        <v>16915</v>
      </c>
      <c r="F46" s="20">
        <v>1488</v>
      </c>
      <c r="G46" s="20">
        <v>19222</v>
      </c>
      <c r="H46" s="20">
        <v>1744</v>
      </c>
      <c r="I46" s="20">
        <v>19551</v>
      </c>
      <c r="J46" s="20">
        <v>1714</v>
      </c>
      <c r="K46" s="20">
        <v>18135</v>
      </c>
      <c r="L46" s="20">
        <v>1562</v>
      </c>
      <c r="M46" s="20">
        <v>16471</v>
      </c>
      <c r="N46" s="20">
        <v>1598</v>
      </c>
      <c r="O46" s="20">
        <v>17220</v>
      </c>
      <c r="P46" s="20">
        <v>1608</v>
      </c>
      <c r="Q46" s="20">
        <v>17969</v>
      </c>
      <c r="R46" s="20">
        <v>1305</v>
      </c>
      <c r="S46" s="20">
        <v>14869</v>
      </c>
    </row>
    <row r="47" spans="1:19" x14ac:dyDescent="0.2">
      <c r="A47" s="22" t="s">
        <v>50</v>
      </c>
      <c r="B47" s="7">
        <v>846</v>
      </c>
      <c r="C47" s="7">
        <v>9859</v>
      </c>
      <c r="D47" s="7">
        <v>1047</v>
      </c>
      <c r="E47" s="7">
        <v>12278</v>
      </c>
      <c r="F47" s="7">
        <v>1371</v>
      </c>
      <c r="G47" s="7">
        <v>14569</v>
      </c>
      <c r="H47" s="7">
        <v>1637</v>
      </c>
      <c r="I47" s="7">
        <v>15144</v>
      </c>
      <c r="J47" s="7">
        <v>1602</v>
      </c>
      <c r="K47" s="7">
        <v>14192</v>
      </c>
      <c r="L47" s="7">
        <v>1475</v>
      </c>
      <c r="M47" s="7">
        <v>13249</v>
      </c>
      <c r="N47" s="7">
        <v>1516</v>
      </c>
      <c r="O47" s="7">
        <v>14014</v>
      </c>
      <c r="P47" s="7">
        <v>1533</v>
      </c>
      <c r="Q47" s="7">
        <v>14852</v>
      </c>
      <c r="R47" s="7">
        <v>1245</v>
      </c>
      <c r="S47" s="7">
        <v>12263</v>
      </c>
    </row>
    <row r="48" spans="1:19" x14ac:dyDescent="0.2">
      <c r="A48" s="22" t="s">
        <v>52</v>
      </c>
      <c r="B48" s="7">
        <v>69</v>
      </c>
      <c r="C48" s="7">
        <v>3753</v>
      </c>
      <c r="D48" s="7">
        <v>82</v>
      </c>
      <c r="E48" s="7">
        <v>4455</v>
      </c>
      <c r="F48" s="7">
        <v>88</v>
      </c>
      <c r="G48" s="7">
        <v>4462</v>
      </c>
      <c r="H48" s="7">
        <v>89</v>
      </c>
      <c r="I48" s="7">
        <v>4194</v>
      </c>
      <c r="J48" s="7">
        <v>87</v>
      </c>
      <c r="K48" s="7">
        <v>3753</v>
      </c>
      <c r="L48" s="7">
        <v>74</v>
      </c>
      <c r="M48" s="7">
        <v>3131</v>
      </c>
      <c r="N48" s="7">
        <v>71</v>
      </c>
      <c r="O48" s="7">
        <v>3107</v>
      </c>
      <c r="P48" s="7">
        <v>61</v>
      </c>
      <c r="Q48" s="7">
        <v>3004</v>
      </c>
      <c r="R48" s="7">
        <v>46</v>
      </c>
      <c r="S48" s="7">
        <v>2476</v>
      </c>
    </row>
    <row r="49" spans="1:19" x14ac:dyDescent="0.2">
      <c r="A49" s="23" t="s">
        <v>53</v>
      </c>
      <c r="B49" s="11">
        <v>15</v>
      </c>
      <c r="C49" s="11">
        <v>140</v>
      </c>
      <c r="D49" s="11">
        <v>15</v>
      </c>
      <c r="E49" s="11">
        <v>182</v>
      </c>
      <c r="F49" s="11">
        <v>29</v>
      </c>
      <c r="G49" s="11">
        <v>191</v>
      </c>
      <c r="H49" s="11">
        <v>18</v>
      </c>
      <c r="I49" s="11">
        <v>213</v>
      </c>
      <c r="J49" s="11">
        <v>25</v>
      </c>
      <c r="K49" s="11">
        <v>190</v>
      </c>
      <c r="L49" s="11">
        <v>13</v>
      </c>
      <c r="M49" s="11">
        <v>91</v>
      </c>
      <c r="N49" s="11">
        <v>11</v>
      </c>
      <c r="O49" s="11">
        <v>99</v>
      </c>
      <c r="P49" s="11">
        <v>14</v>
      </c>
      <c r="Q49" s="11">
        <v>113</v>
      </c>
      <c r="R49" s="11">
        <v>14</v>
      </c>
      <c r="S49" s="11">
        <v>130</v>
      </c>
    </row>
    <row r="50" spans="1:19" x14ac:dyDescent="0.2">
      <c r="A50" s="9" t="s">
        <v>19</v>
      </c>
    </row>
    <row r="51" spans="1:19" x14ac:dyDescent="0.2">
      <c r="A51" s="21" t="s">
        <v>60</v>
      </c>
      <c r="B51" s="20">
        <v>12955</v>
      </c>
      <c r="C51" s="20">
        <v>6021</v>
      </c>
      <c r="D51" s="20">
        <v>16125</v>
      </c>
      <c r="E51" s="20">
        <v>7544</v>
      </c>
      <c r="F51" s="20">
        <v>19038</v>
      </c>
      <c r="G51" s="20">
        <v>8516</v>
      </c>
      <c r="H51" s="20">
        <v>20765</v>
      </c>
      <c r="I51" s="20">
        <v>8156</v>
      </c>
      <c r="J51" s="20">
        <v>19917</v>
      </c>
      <c r="K51" s="20">
        <v>7403</v>
      </c>
      <c r="L51" s="20">
        <v>18491</v>
      </c>
      <c r="M51" s="20">
        <v>6379</v>
      </c>
      <c r="N51" s="20">
        <v>19507</v>
      </c>
      <c r="O51" s="20">
        <v>6701</v>
      </c>
      <c r="P51" s="20">
        <v>20779</v>
      </c>
      <c r="Q51" s="20">
        <v>6772</v>
      </c>
      <c r="R51" s="20">
        <v>17433</v>
      </c>
      <c r="S51" s="20">
        <v>5629</v>
      </c>
    </row>
    <row r="52" spans="1:19" x14ac:dyDescent="0.2">
      <c r="A52" s="22" t="s">
        <v>50</v>
      </c>
      <c r="B52" s="7">
        <v>10614</v>
      </c>
      <c r="C52" s="7">
        <v>2991</v>
      </c>
      <c r="D52" s="7">
        <v>13480</v>
      </c>
      <c r="E52" s="7">
        <v>3769</v>
      </c>
      <c r="F52" s="7">
        <v>16426</v>
      </c>
      <c r="G52" s="7">
        <v>4444</v>
      </c>
      <c r="H52" s="7">
        <v>18217</v>
      </c>
      <c r="I52" s="7">
        <v>4246</v>
      </c>
      <c r="J52" s="7">
        <v>17677</v>
      </c>
      <c r="K52" s="7">
        <v>3864</v>
      </c>
      <c r="L52" s="7">
        <v>16713</v>
      </c>
      <c r="M52" s="7">
        <v>3410</v>
      </c>
      <c r="N52" s="7">
        <v>17707</v>
      </c>
      <c r="O52" s="7">
        <v>3690</v>
      </c>
      <c r="P52" s="7">
        <v>18996</v>
      </c>
      <c r="Q52" s="7">
        <v>3814</v>
      </c>
      <c r="R52" s="7">
        <v>15893</v>
      </c>
      <c r="S52" s="7">
        <v>3159</v>
      </c>
    </row>
    <row r="53" spans="1:19" x14ac:dyDescent="0.2">
      <c r="A53" s="22" t="s">
        <v>52</v>
      </c>
      <c r="B53" s="7">
        <v>2199</v>
      </c>
      <c r="C53" s="7">
        <v>2978</v>
      </c>
      <c r="D53" s="7">
        <v>2458</v>
      </c>
      <c r="E53" s="7">
        <v>3696</v>
      </c>
      <c r="F53" s="7">
        <v>2408</v>
      </c>
      <c r="G53" s="7">
        <v>3986</v>
      </c>
      <c r="H53" s="7">
        <v>2317</v>
      </c>
      <c r="I53" s="7">
        <v>3824</v>
      </c>
      <c r="J53" s="7">
        <v>2025</v>
      </c>
      <c r="K53" s="7">
        <v>3466</v>
      </c>
      <c r="L53" s="7">
        <v>1693</v>
      </c>
      <c r="M53" s="7">
        <v>2921</v>
      </c>
      <c r="N53" s="7">
        <v>1703</v>
      </c>
      <c r="O53" s="7">
        <v>2958</v>
      </c>
      <c r="P53" s="7">
        <v>1675</v>
      </c>
      <c r="Q53" s="7">
        <v>2897</v>
      </c>
      <c r="R53" s="7">
        <v>1415</v>
      </c>
      <c r="S53" s="7">
        <v>2406</v>
      </c>
    </row>
    <row r="54" spans="1:19" x14ac:dyDescent="0.2">
      <c r="A54" s="22" t="s">
        <v>53</v>
      </c>
      <c r="B54" s="7">
        <v>142</v>
      </c>
      <c r="C54" s="7">
        <v>52</v>
      </c>
      <c r="D54" s="7">
        <v>187</v>
      </c>
      <c r="E54" s="7">
        <v>79</v>
      </c>
      <c r="F54" s="7">
        <v>204</v>
      </c>
      <c r="G54" s="7">
        <v>86</v>
      </c>
      <c r="H54" s="7">
        <v>231</v>
      </c>
      <c r="I54" s="7">
        <v>86</v>
      </c>
      <c r="J54" s="7">
        <v>215</v>
      </c>
      <c r="K54" s="7">
        <v>73</v>
      </c>
      <c r="L54" s="7">
        <v>85</v>
      </c>
      <c r="M54" s="7">
        <v>48</v>
      </c>
      <c r="N54" s="7">
        <v>97</v>
      </c>
      <c r="O54" s="7">
        <v>53</v>
      </c>
      <c r="P54" s="7">
        <v>108</v>
      </c>
      <c r="Q54" s="7">
        <v>61</v>
      </c>
      <c r="R54" s="7">
        <v>125</v>
      </c>
      <c r="S54" s="7">
        <v>64</v>
      </c>
    </row>
    <row r="55" spans="1:19" x14ac:dyDescent="0.2">
      <c r="A55" s="21" t="s">
        <v>61</v>
      </c>
      <c r="B55" s="20">
        <v>8091</v>
      </c>
      <c r="C55" s="20">
        <v>10884</v>
      </c>
      <c r="D55" s="20">
        <v>10453</v>
      </c>
      <c r="E55" s="20">
        <v>13216</v>
      </c>
      <c r="F55" s="20">
        <v>12881</v>
      </c>
      <c r="G55" s="20">
        <v>14670</v>
      </c>
      <c r="H55" s="20">
        <v>14759</v>
      </c>
      <c r="I55" s="20">
        <v>14160</v>
      </c>
      <c r="J55" s="20">
        <v>14445</v>
      </c>
      <c r="K55" s="20">
        <v>12875</v>
      </c>
      <c r="L55" s="20">
        <v>13587</v>
      </c>
      <c r="M55" s="20">
        <v>11281</v>
      </c>
      <c r="N55" s="20">
        <v>14451</v>
      </c>
      <c r="O55" s="20">
        <v>11755</v>
      </c>
      <c r="P55" s="20">
        <v>15597</v>
      </c>
      <c r="Q55" s="20">
        <v>11951</v>
      </c>
      <c r="R55" s="20">
        <v>13050</v>
      </c>
      <c r="S55" s="20">
        <v>10009</v>
      </c>
    </row>
    <row r="56" spans="1:19" x14ac:dyDescent="0.2">
      <c r="A56" s="22" t="s">
        <v>50</v>
      </c>
      <c r="B56" s="7">
        <v>7477</v>
      </c>
      <c r="C56" s="7">
        <v>6128</v>
      </c>
      <c r="D56" s="7">
        <v>9696</v>
      </c>
      <c r="E56" s="7">
        <v>7552</v>
      </c>
      <c r="F56" s="7">
        <v>12131</v>
      </c>
      <c r="G56" s="7">
        <v>8738</v>
      </c>
      <c r="H56" s="7">
        <v>13918</v>
      </c>
      <c r="I56" s="7">
        <v>8545</v>
      </c>
      <c r="J56" s="7">
        <v>13649</v>
      </c>
      <c r="K56" s="7">
        <v>7892</v>
      </c>
      <c r="L56" s="7">
        <v>12974</v>
      </c>
      <c r="M56" s="7">
        <v>7149</v>
      </c>
      <c r="N56" s="7">
        <v>13836</v>
      </c>
      <c r="O56" s="7">
        <v>7560</v>
      </c>
      <c r="P56" s="7">
        <v>14948</v>
      </c>
      <c r="Q56" s="7">
        <v>7863</v>
      </c>
      <c r="R56" s="7">
        <v>12508</v>
      </c>
      <c r="S56" s="7">
        <v>6544</v>
      </c>
    </row>
    <row r="57" spans="1:19" x14ac:dyDescent="0.2">
      <c r="A57" s="22" t="s">
        <v>52</v>
      </c>
      <c r="B57" s="7">
        <v>524</v>
      </c>
      <c r="C57" s="7">
        <v>4653</v>
      </c>
      <c r="D57" s="7">
        <v>654</v>
      </c>
      <c r="E57" s="7">
        <v>5500</v>
      </c>
      <c r="F57" s="7">
        <v>610</v>
      </c>
      <c r="G57" s="7">
        <v>5782</v>
      </c>
      <c r="H57" s="7">
        <v>680</v>
      </c>
      <c r="I57" s="7">
        <v>5461</v>
      </c>
      <c r="J57" s="7">
        <v>650</v>
      </c>
      <c r="K57" s="7">
        <v>4840</v>
      </c>
      <c r="L57" s="7">
        <v>553</v>
      </c>
      <c r="M57" s="7">
        <v>4061</v>
      </c>
      <c r="N57" s="7">
        <v>541</v>
      </c>
      <c r="O57" s="7">
        <v>4120</v>
      </c>
      <c r="P57" s="7">
        <v>573</v>
      </c>
      <c r="Q57" s="7">
        <v>3999</v>
      </c>
      <c r="R57" s="7">
        <v>458</v>
      </c>
      <c r="S57" s="7">
        <v>3363</v>
      </c>
    </row>
    <row r="58" spans="1:19" x14ac:dyDescent="0.2">
      <c r="A58" s="22" t="s">
        <v>53</v>
      </c>
      <c r="B58" s="7">
        <v>90</v>
      </c>
      <c r="C58" s="7">
        <v>103</v>
      </c>
      <c r="D58" s="7">
        <v>103</v>
      </c>
      <c r="E58" s="7">
        <v>164</v>
      </c>
      <c r="F58" s="7">
        <v>140</v>
      </c>
      <c r="G58" s="7">
        <v>150</v>
      </c>
      <c r="H58" s="7">
        <v>161</v>
      </c>
      <c r="I58" s="7">
        <v>154</v>
      </c>
      <c r="J58" s="7">
        <v>146</v>
      </c>
      <c r="K58" s="7">
        <v>143</v>
      </c>
      <c r="L58" s="7">
        <v>60</v>
      </c>
      <c r="M58" s="7">
        <v>71</v>
      </c>
      <c r="N58" s="7">
        <v>74</v>
      </c>
      <c r="O58" s="7">
        <v>75</v>
      </c>
      <c r="P58" s="7">
        <v>76</v>
      </c>
      <c r="Q58" s="7">
        <v>89</v>
      </c>
      <c r="R58" s="7">
        <v>84</v>
      </c>
      <c r="S58" s="7">
        <v>102</v>
      </c>
    </row>
    <row r="59" spans="1:19" x14ac:dyDescent="0.2">
      <c r="A59" s="21" t="s">
        <v>62</v>
      </c>
      <c r="B59" s="20">
        <v>1293</v>
      </c>
      <c r="C59" s="20">
        <v>17684</v>
      </c>
      <c r="D59" s="20">
        <v>1712</v>
      </c>
      <c r="E59" s="20">
        <v>21959</v>
      </c>
      <c r="F59" s="20">
        <v>2164</v>
      </c>
      <c r="G59" s="20">
        <v>25388</v>
      </c>
      <c r="H59" s="20">
        <v>2106</v>
      </c>
      <c r="I59" s="20">
        <v>26814</v>
      </c>
      <c r="J59" s="20">
        <v>1769</v>
      </c>
      <c r="K59" s="20">
        <v>25551</v>
      </c>
      <c r="L59" s="20">
        <v>1458</v>
      </c>
      <c r="M59" s="20">
        <v>23412</v>
      </c>
      <c r="N59" s="20">
        <v>1502</v>
      </c>
      <c r="O59" s="20">
        <v>24704</v>
      </c>
      <c r="P59" s="20">
        <v>1526</v>
      </c>
      <c r="Q59" s="20">
        <v>26024</v>
      </c>
      <c r="R59" s="20">
        <v>1278</v>
      </c>
      <c r="S59" s="20">
        <v>21786</v>
      </c>
    </row>
    <row r="60" spans="1:19" x14ac:dyDescent="0.2">
      <c r="A60" s="22" t="s">
        <v>50</v>
      </c>
      <c r="B60" s="7">
        <v>1181</v>
      </c>
      <c r="C60" s="7">
        <v>12424</v>
      </c>
      <c r="D60" s="7">
        <v>1564</v>
      </c>
      <c r="E60" s="7">
        <v>15684</v>
      </c>
      <c r="F60" s="7">
        <v>2005</v>
      </c>
      <c r="G60" s="7">
        <v>18864</v>
      </c>
      <c r="H60" s="7">
        <v>1947</v>
      </c>
      <c r="I60" s="7">
        <v>20516</v>
      </c>
      <c r="J60" s="7">
        <v>1633</v>
      </c>
      <c r="K60" s="7">
        <v>19908</v>
      </c>
      <c r="L60" s="7">
        <v>1344</v>
      </c>
      <c r="M60" s="7">
        <v>18780</v>
      </c>
      <c r="N60" s="7">
        <v>1420</v>
      </c>
      <c r="O60" s="7">
        <v>19978</v>
      </c>
      <c r="P60" s="7">
        <v>1392</v>
      </c>
      <c r="Q60" s="7">
        <v>21420</v>
      </c>
      <c r="R60" s="7">
        <v>1160</v>
      </c>
      <c r="S60" s="7">
        <v>17893</v>
      </c>
    </row>
    <row r="61" spans="1:19" x14ac:dyDescent="0.2">
      <c r="A61" s="22" t="s">
        <v>52</v>
      </c>
      <c r="B61" s="7">
        <v>103</v>
      </c>
      <c r="C61" s="7">
        <v>5074</v>
      </c>
      <c r="D61" s="7">
        <v>128</v>
      </c>
      <c r="E61" s="7">
        <v>6026</v>
      </c>
      <c r="F61" s="7">
        <v>145</v>
      </c>
      <c r="G61" s="7">
        <v>6247</v>
      </c>
      <c r="H61" s="7">
        <v>145</v>
      </c>
      <c r="I61" s="7">
        <v>5995</v>
      </c>
      <c r="J61" s="7">
        <v>127</v>
      </c>
      <c r="K61" s="7">
        <v>5363</v>
      </c>
      <c r="L61" s="7">
        <v>108</v>
      </c>
      <c r="M61" s="7">
        <v>4506</v>
      </c>
      <c r="N61" s="7">
        <v>80</v>
      </c>
      <c r="O61" s="7">
        <v>4580</v>
      </c>
      <c r="P61" s="7">
        <v>130</v>
      </c>
      <c r="Q61" s="7">
        <v>4442</v>
      </c>
      <c r="R61" s="7">
        <v>110</v>
      </c>
      <c r="S61" s="7">
        <v>3711</v>
      </c>
    </row>
    <row r="62" spans="1:19" x14ac:dyDescent="0.2">
      <c r="A62" s="22" t="s">
        <v>53</v>
      </c>
      <c r="B62" s="7">
        <v>9</v>
      </c>
      <c r="C62" s="7">
        <v>186</v>
      </c>
      <c r="D62" s="7">
        <v>20</v>
      </c>
      <c r="E62" s="7">
        <v>249</v>
      </c>
      <c r="F62" s="7">
        <v>14</v>
      </c>
      <c r="G62" s="7">
        <v>277</v>
      </c>
      <c r="H62" s="7">
        <v>14</v>
      </c>
      <c r="I62" s="7">
        <v>303</v>
      </c>
      <c r="J62" s="7">
        <v>9</v>
      </c>
      <c r="K62" s="7">
        <v>280</v>
      </c>
      <c r="L62" s="7">
        <v>6</v>
      </c>
      <c r="M62" s="7">
        <v>126</v>
      </c>
      <c r="N62" s="7">
        <v>2</v>
      </c>
      <c r="O62" s="7">
        <v>146</v>
      </c>
      <c r="P62" s="7">
        <v>4</v>
      </c>
      <c r="Q62" s="7">
        <v>162</v>
      </c>
      <c r="R62" s="7">
        <v>8</v>
      </c>
      <c r="S62" s="7">
        <v>182</v>
      </c>
    </row>
    <row r="63" spans="1:19" x14ac:dyDescent="0.2">
      <c r="A63" s="21" t="s">
        <v>63</v>
      </c>
      <c r="B63" s="20">
        <v>3075</v>
      </c>
      <c r="C63" s="20">
        <v>15899</v>
      </c>
      <c r="D63" s="20">
        <v>3633</v>
      </c>
      <c r="E63" s="20">
        <v>20037</v>
      </c>
      <c r="F63" s="20">
        <v>4102</v>
      </c>
      <c r="G63" s="20">
        <v>23449</v>
      </c>
      <c r="H63" s="20">
        <v>4473</v>
      </c>
      <c r="I63" s="20">
        <v>24445</v>
      </c>
      <c r="J63" s="20">
        <v>4440</v>
      </c>
      <c r="K63" s="20">
        <v>22877</v>
      </c>
      <c r="L63" s="20">
        <v>4263</v>
      </c>
      <c r="M63" s="20">
        <v>20606</v>
      </c>
      <c r="N63" s="20">
        <v>4517</v>
      </c>
      <c r="O63" s="20">
        <v>21688</v>
      </c>
      <c r="P63" s="20">
        <v>5242</v>
      </c>
      <c r="Q63" s="20">
        <v>22308</v>
      </c>
      <c r="R63" s="20">
        <v>4500</v>
      </c>
      <c r="S63" s="20">
        <v>18560</v>
      </c>
    </row>
    <row r="64" spans="1:19" x14ac:dyDescent="0.2">
      <c r="A64" s="22" t="s">
        <v>50</v>
      </c>
      <c r="B64" s="7">
        <v>2620</v>
      </c>
      <c r="C64" s="7">
        <v>10985</v>
      </c>
      <c r="D64" s="7">
        <v>3175</v>
      </c>
      <c r="E64" s="7">
        <v>14073</v>
      </c>
      <c r="F64" s="7">
        <v>3671</v>
      </c>
      <c r="G64" s="7">
        <v>17198</v>
      </c>
      <c r="H64" s="7">
        <v>4044</v>
      </c>
      <c r="I64" s="7">
        <v>18419</v>
      </c>
      <c r="J64" s="7">
        <v>4063</v>
      </c>
      <c r="K64" s="7">
        <v>17475</v>
      </c>
      <c r="L64" s="7">
        <v>3963</v>
      </c>
      <c r="M64" s="7">
        <v>16160</v>
      </c>
      <c r="N64" s="7">
        <v>4212</v>
      </c>
      <c r="O64" s="7">
        <v>17184</v>
      </c>
      <c r="P64" s="7">
        <v>4889</v>
      </c>
      <c r="Q64" s="7">
        <v>17922</v>
      </c>
      <c r="R64" s="7">
        <v>4181</v>
      </c>
      <c r="S64" s="7">
        <v>14871</v>
      </c>
    </row>
    <row r="65" spans="1:19" x14ac:dyDescent="0.2">
      <c r="A65" s="22" t="s">
        <v>52</v>
      </c>
      <c r="B65" s="7">
        <v>417</v>
      </c>
      <c r="C65" s="7">
        <v>4759</v>
      </c>
      <c r="D65" s="7">
        <v>407</v>
      </c>
      <c r="E65" s="7">
        <v>5747</v>
      </c>
      <c r="F65" s="7">
        <v>377</v>
      </c>
      <c r="G65" s="7">
        <v>6015</v>
      </c>
      <c r="H65" s="7">
        <v>357</v>
      </c>
      <c r="I65" s="7">
        <v>5784</v>
      </c>
      <c r="J65" s="7">
        <v>306</v>
      </c>
      <c r="K65" s="7">
        <v>5184</v>
      </c>
      <c r="L65" s="7">
        <v>266</v>
      </c>
      <c r="M65" s="7">
        <v>4348</v>
      </c>
      <c r="N65" s="7">
        <v>273</v>
      </c>
      <c r="O65" s="7">
        <v>4388</v>
      </c>
      <c r="P65" s="7">
        <v>306</v>
      </c>
      <c r="Q65" s="7">
        <v>4265</v>
      </c>
      <c r="R65" s="7">
        <v>273</v>
      </c>
      <c r="S65" s="7">
        <v>3548</v>
      </c>
    </row>
    <row r="66" spans="1:19" x14ac:dyDescent="0.2">
      <c r="A66" s="22" t="s">
        <v>53</v>
      </c>
      <c r="B66" s="7">
        <v>38</v>
      </c>
      <c r="C66" s="7">
        <v>155</v>
      </c>
      <c r="D66" s="7">
        <v>51</v>
      </c>
      <c r="E66" s="7">
        <v>217</v>
      </c>
      <c r="F66" s="7">
        <v>54</v>
      </c>
      <c r="G66" s="7">
        <v>236</v>
      </c>
      <c r="H66" s="7">
        <v>72</v>
      </c>
      <c r="I66" s="7">
        <v>242</v>
      </c>
      <c r="J66" s="7">
        <v>71</v>
      </c>
      <c r="K66" s="7">
        <v>218</v>
      </c>
      <c r="L66" s="7">
        <v>34</v>
      </c>
      <c r="M66" s="7">
        <v>98</v>
      </c>
      <c r="N66" s="7">
        <v>32</v>
      </c>
      <c r="O66" s="7">
        <v>116</v>
      </c>
      <c r="P66" s="7">
        <v>47</v>
      </c>
      <c r="Q66" s="7">
        <v>121</v>
      </c>
      <c r="R66" s="7">
        <v>46</v>
      </c>
      <c r="S66" s="7">
        <v>141</v>
      </c>
    </row>
    <row r="67" spans="1:19" x14ac:dyDescent="0.2">
      <c r="A67" s="21" t="s">
        <v>64</v>
      </c>
      <c r="B67" s="20">
        <v>1163</v>
      </c>
      <c r="C67" s="20">
        <v>17812</v>
      </c>
      <c r="D67" s="20">
        <v>1427</v>
      </c>
      <c r="E67" s="20">
        <v>22243</v>
      </c>
      <c r="F67" s="20">
        <v>1892</v>
      </c>
      <c r="G67" s="20">
        <v>25659</v>
      </c>
      <c r="H67" s="20">
        <v>2231</v>
      </c>
      <c r="I67" s="20">
        <v>26689</v>
      </c>
      <c r="J67" s="20">
        <v>2258</v>
      </c>
      <c r="K67" s="20">
        <v>25060</v>
      </c>
      <c r="L67" s="20">
        <v>2055</v>
      </c>
      <c r="M67" s="20">
        <v>22812</v>
      </c>
      <c r="N67" s="20">
        <v>2138</v>
      </c>
      <c r="O67" s="20">
        <v>24067</v>
      </c>
      <c r="P67" s="20">
        <v>2179</v>
      </c>
      <c r="Q67" s="20">
        <v>25370</v>
      </c>
      <c r="R67" s="20">
        <v>1834</v>
      </c>
      <c r="S67" s="20">
        <v>21229</v>
      </c>
    </row>
    <row r="68" spans="1:19" x14ac:dyDescent="0.2">
      <c r="A68" s="22" t="s">
        <v>50</v>
      </c>
      <c r="B68" s="7">
        <v>1050</v>
      </c>
      <c r="C68" s="7">
        <v>12555</v>
      </c>
      <c r="D68" s="7">
        <v>1305</v>
      </c>
      <c r="E68" s="7">
        <v>15944</v>
      </c>
      <c r="F68" s="7">
        <v>1752</v>
      </c>
      <c r="G68" s="7">
        <v>19117</v>
      </c>
      <c r="H68" s="7">
        <v>2085</v>
      </c>
      <c r="I68" s="7">
        <v>20378</v>
      </c>
      <c r="J68" s="7">
        <v>2113</v>
      </c>
      <c r="K68" s="7">
        <v>19425</v>
      </c>
      <c r="L68" s="7">
        <v>1945</v>
      </c>
      <c r="M68" s="7">
        <v>18178</v>
      </c>
      <c r="N68" s="7">
        <v>2030</v>
      </c>
      <c r="O68" s="7">
        <v>19366</v>
      </c>
      <c r="P68" s="7">
        <v>2079</v>
      </c>
      <c r="Q68" s="7">
        <v>20732</v>
      </c>
      <c r="R68" s="7">
        <v>1753</v>
      </c>
      <c r="S68" s="7">
        <v>17300</v>
      </c>
    </row>
    <row r="69" spans="1:19" x14ac:dyDescent="0.2">
      <c r="A69" s="22" t="s">
        <v>52</v>
      </c>
      <c r="B69" s="7">
        <v>94</v>
      </c>
      <c r="C69" s="7">
        <v>5083</v>
      </c>
      <c r="D69" s="7">
        <v>103</v>
      </c>
      <c r="E69" s="7">
        <v>6051</v>
      </c>
      <c r="F69" s="7">
        <v>107</v>
      </c>
      <c r="G69" s="7">
        <v>6285</v>
      </c>
      <c r="H69" s="7">
        <v>116</v>
      </c>
      <c r="I69" s="7">
        <v>6025</v>
      </c>
      <c r="J69" s="7">
        <v>113</v>
      </c>
      <c r="K69" s="7">
        <v>5377</v>
      </c>
      <c r="L69" s="7">
        <v>95</v>
      </c>
      <c r="M69" s="7">
        <v>4519</v>
      </c>
      <c r="N69" s="7">
        <v>91</v>
      </c>
      <c r="O69" s="7">
        <v>4569</v>
      </c>
      <c r="P69" s="7">
        <v>84</v>
      </c>
      <c r="Q69" s="7">
        <v>4487</v>
      </c>
      <c r="R69" s="7">
        <v>61</v>
      </c>
      <c r="S69" s="7">
        <v>3760</v>
      </c>
    </row>
    <row r="70" spans="1:19" x14ac:dyDescent="0.2">
      <c r="A70" s="23" t="s">
        <v>53</v>
      </c>
      <c r="B70" s="11">
        <v>19</v>
      </c>
      <c r="C70" s="11">
        <v>174</v>
      </c>
      <c r="D70" s="11">
        <v>19</v>
      </c>
      <c r="E70" s="11">
        <v>248</v>
      </c>
      <c r="F70" s="11">
        <v>33</v>
      </c>
      <c r="G70" s="11">
        <v>257</v>
      </c>
      <c r="H70" s="11">
        <v>30</v>
      </c>
      <c r="I70" s="11">
        <v>286</v>
      </c>
      <c r="J70" s="11">
        <v>32</v>
      </c>
      <c r="K70" s="11">
        <v>258</v>
      </c>
      <c r="L70" s="11">
        <v>15</v>
      </c>
      <c r="M70" s="11">
        <v>115</v>
      </c>
      <c r="N70" s="11">
        <v>17</v>
      </c>
      <c r="O70" s="11">
        <v>132</v>
      </c>
      <c r="P70" s="11">
        <v>16</v>
      </c>
      <c r="Q70" s="11">
        <v>151</v>
      </c>
      <c r="R70" s="11">
        <v>20</v>
      </c>
      <c r="S70" s="11">
        <v>169</v>
      </c>
    </row>
    <row r="72" spans="1:19" x14ac:dyDescent="0.2">
      <c r="A72" s="13" t="s">
        <v>20</v>
      </c>
    </row>
    <row r="73" spans="1:19" x14ac:dyDescent="0.2">
      <c r="A73" s="13" t="s">
        <v>65</v>
      </c>
    </row>
    <row r="74" spans="1:19" x14ac:dyDescent="0.2">
      <c r="A74" s="13" t="s">
        <v>66</v>
      </c>
    </row>
    <row r="75" spans="1:19" x14ac:dyDescent="0.2">
      <c r="A75" s="13" t="s">
        <v>32</v>
      </c>
    </row>
    <row r="76" spans="1:19" x14ac:dyDescent="0.2">
      <c r="A76" s="13"/>
    </row>
    <row r="77" spans="1:19" x14ac:dyDescent="0.2">
      <c r="A77" s="13" t="s">
        <v>141</v>
      </c>
    </row>
    <row r="78" spans="1:19" x14ac:dyDescent="0.2">
      <c r="A78" s="13" t="s">
        <v>276</v>
      </c>
    </row>
  </sheetData>
  <mergeCells count="10">
    <mergeCell ref="L5:M5"/>
    <mergeCell ref="N5:O5"/>
    <mergeCell ref="P5:Q5"/>
    <mergeCell ref="R5:S5"/>
    <mergeCell ref="B7:S7"/>
    <mergeCell ref="B5:C5"/>
    <mergeCell ref="D5:E5"/>
    <mergeCell ref="F5:G5"/>
    <mergeCell ref="H5:I5"/>
    <mergeCell ref="J5:K5"/>
  </mergeCells>
  <conditionalFormatting sqref="B9:S28">
    <cfRule type="expression" dxfId="14" priority="3">
      <formula>B9=2</formula>
    </cfRule>
  </conditionalFormatting>
  <conditionalFormatting sqref="B30:S49">
    <cfRule type="expression" dxfId="13" priority="2">
      <formula>B30=2</formula>
    </cfRule>
  </conditionalFormatting>
  <conditionalFormatting sqref="B51:S70">
    <cfRule type="expression" dxfId="12" priority="1">
      <formula>B51=2</formula>
    </cfRule>
  </conditionalFormatting>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77"/>
  <sheetViews>
    <sheetView showGridLines="0" workbookViewId="0">
      <pane xSplit="1" ySplit="7" topLeftCell="B6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HYPERLINK("#'Contents'!A16", "Link to contents")</f>
        <v>Link to contents</v>
      </c>
    </row>
    <row r="3" spans="1:19" ht="15" x14ac:dyDescent="0.25">
      <c r="A3" s="2" t="s">
        <v>68</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69</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5">
        <v>64.217401446232799</v>
      </c>
      <c r="C9" s="25">
        <v>35.782598553767201</v>
      </c>
      <c r="D9" s="25">
        <v>63.652577135723199</v>
      </c>
      <c r="E9" s="25">
        <v>36.347422864276801</v>
      </c>
      <c r="F9" s="25">
        <v>64.833235810415403</v>
      </c>
      <c r="G9" s="25">
        <v>35.166764189584597</v>
      </c>
      <c r="H9" s="25">
        <v>67.497703713423405</v>
      </c>
      <c r="I9" s="25">
        <v>32.502296286576602</v>
      </c>
      <c r="J9" s="25">
        <v>70.895922746781096</v>
      </c>
      <c r="K9" s="25">
        <v>29.1040772532189</v>
      </c>
      <c r="L9" s="25">
        <v>72.247471045301296</v>
      </c>
      <c r="M9" s="25">
        <v>27.7525289546987</v>
      </c>
      <c r="N9" s="25">
        <v>72.130257801899603</v>
      </c>
      <c r="O9" s="25">
        <v>27.869742198100401</v>
      </c>
      <c r="P9" s="25">
        <v>73.481705016974701</v>
      </c>
      <c r="Q9" s="25">
        <v>26.518294983025299</v>
      </c>
      <c r="R9" s="25">
        <v>73.406113537117903</v>
      </c>
      <c r="S9" s="25">
        <v>26.5938864628821</v>
      </c>
    </row>
    <row r="10" spans="1:19" x14ac:dyDescent="0.2">
      <c r="A10" s="22" t="s">
        <v>50</v>
      </c>
      <c r="B10" s="17">
        <v>76.561960648947206</v>
      </c>
      <c r="C10" s="17">
        <v>23.438039351052801</v>
      </c>
      <c r="D10" s="17">
        <v>76.076433121019093</v>
      </c>
      <c r="E10" s="17">
        <v>23.9235668789809</v>
      </c>
      <c r="F10" s="17">
        <v>76.638928353967898</v>
      </c>
      <c r="G10" s="17">
        <v>23.361071646032102</v>
      </c>
      <c r="H10" s="17">
        <v>78.556338028168994</v>
      </c>
      <c r="I10" s="17">
        <v>21.443661971830998</v>
      </c>
      <c r="J10" s="17">
        <v>81.295715778474403</v>
      </c>
      <c r="K10" s="17">
        <v>18.704284221525601</v>
      </c>
      <c r="L10" s="17">
        <v>82.560296846011099</v>
      </c>
      <c r="M10" s="17">
        <v>17.439703153988901</v>
      </c>
      <c r="N10" s="17">
        <v>82.228298017771706</v>
      </c>
      <c r="O10" s="17">
        <v>17.771701982228301</v>
      </c>
      <c r="P10" s="17">
        <v>82.735495945102898</v>
      </c>
      <c r="Q10" s="17">
        <v>17.264504054897099</v>
      </c>
      <c r="R10" s="17">
        <v>82.649557202241098</v>
      </c>
      <c r="S10" s="17">
        <v>17.350442797758902</v>
      </c>
    </row>
    <row r="11" spans="1:19" x14ac:dyDescent="0.2">
      <c r="A11" s="22" t="s">
        <v>52</v>
      </c>
      <c r="B11" s="17">
        <v>37.157660991857902</v>
      </c>
      <c r="C11" s="17">
        <v>62.842339008142098</v>
      </c>
      <c r="D11" s="17">
        <v>32.982021078735301</v>
      </c>
      <c r="E11" s="17">
        <v>67.017978921264699</v>
      </c>
      <c r="F11" s="17">
        <v>33.025027203481997</v>
      </c>
      <c r="G11" s="17">
        <v>66.974972796517903</v>
      </c>
      <c r="H11" s="17">
        <v>33.890086206896598</v>
      </c>
      <c r="I11" s="17">
        <v>66.109913793103402</v>
      </c>
      <c r="J11" s="17">
        <v>34.512195121951201</v>
      </c>
      <c r="K11" s="17">
        <v>65.487804878048806</v>
      </c>
      <c r="L11" s="17">
        <v>33.119658119658098</v>
      </c>
      <c r="M11" s="17">
        <v>66.880341880341902</v>
      </c>
      <c r="N11" s="17">
        <v>32.4543610547667</v>
      </c>
      <c r="O11" s="17">
        <v>67.545638945233307</v>
      </c>
      <c r="P11" s="17">
        <v>34.356237491661098</v>
      </c>
      <c r="Q11" s="17">
        <v>65.643762508338895</v>
      </c>
      <c r="R11" s="17">
        <v>34.287925696594399</v>
      </c>
      <c r="S11" s="17">
        <v>65.712074303405601</v>
      </c>
    </row>
    <row r="12" spans="1:19" x14ac:dyDescent="0.2">
      <c r="A12" s="22" t="s">
        <v>53</v>
      </c>
      <c r="B12" s="17">
        <v>84.615384615384599</v>
      </c>
      <c r="C12" s="17">
        <v>15.384615384615399</v>
      </c>
      <c r="D12" s="17">
        <v>73.913043478260903</v>
      </c>
      <c r="E12" s="17">
        <v>26.086956521739101</v>
      </c>
      <c r="F12" s="17">
        <v>69.014084507042298</v>
      </c>
      <c r="G12" s="17">
        <v>30.985915492957702</v>
      </c>
      <c r="H12" s="17">
        <v>62.352941176470601</v>
      </c>
      <c r="I12" s="17">
        <v>37.647058823529399</v>
      </c>
      <c r="J12" s="17">
        <v>70.270270270270302</v>
      </c>
      <c r="K12" s="17">
        <v>29.729729729729701</v>
      </c>
      <c r="L12" s="17">
        <v>48.148148148148103</v>
      </c>
      <c r="M12" s="17">
        <v>51.851851851851798</v>
      </c>
      <c r="N12" s="17">
        <v>61.538461538461497</v>
      </c>
      <c r="O12" s="17">
        <v>38.461538461538503</v>
      </c>
      <c r="P12" s="17">
        <v>57.142857142857103</v>
      </c>
      <c r="Q12" s="17">
        <v>42.857142857142897</v>
      </c>
      <c r="R12" s="17">
        <v>60</v>
      </c>
      <c r="S12" s="17">
        <v>40</v>
      </c>
    </row>
    <row r="13" spans="1:19" x14ac:dyDescent="0.2">
      <c r="A13" s="21" t="s">
        <v>61</v>
      </c>
      <c r="B13" s="25">
        <v>40.947270181987903</v>
      </c>
      <c r="C13" s="25">
        <v>59.052729818012097</v>
      </c>
      <c r="D13" s="25">
        <v>41.6443731050473</v>
      </c>
      <c r="E13" s="25">
        <v>58.3556268949527</v>
      </c>
      <c r="F13" s="25">
        <v>44.880046811000597</v>
      </c>
      <c r="G13" s="25">
        <v>55.119953188999403</v>
      </c>
      <c r="H13" s="25">
        <v>48.805774278215203</v>
      </c>
      <c r="I13" s="25">
        <v>51.194225721784797</v>
      </c>
      <c r="J13" s="25">
        <v>52.433954673461201</v>
      </c>
      <c r="K13" s="25">
        <v>47.566045326538799</v>
      </c>
      <c r="L13" s="25">
        <v>54.317548746518099</v>
      </c>
      <c r="M13" s="25">
        <v>45.682451253481901</v>
      </c>
      <c r="N13" s="25">
        <v>55.291723202170999</v>
      </c>
      <c r="O13" s="25">
        <v>44.708276797829001</v>
      </c>
      <c r="P13" s="25">
        <v>56.968553459119498</v>
      </c>
      <c r="Q13" s="25">
        <v>43.031446540880502</v>
      </c>
      <c r="R13" s="25">
        <v>56.851609145187098</v>
      </c>
      <c r="S13" s="25">
        <v>43.148390854812902</v>
      </c>
    </row>
    <row r="14" spans="1:19" x14ac:dyDescent="0.2">
      <c r="A14" s="22" t="s">
        <v>50</v>
      </c>
      <c r="B14" s="17">
        <v>55.712806351398001</v>
      </c>
      <c r="C14" s="17">
        <v>44.287193648601999</v>
      </c>
      <c r="D14" s="17">
        <v>55.377166156982703</v>
      </c>
      <c r="E14" s="17">
        <v>44.622833843017297</v>
      </c>
      <c r="F14" s="17">
        <v>58.514308910087301</v>
      </c>
      <c r="G14" s="17">
        <v>41.485691089912699</v>
      </c>
      <c r="H14" s="17">
        <v>61.760563380281702</v>
      </c>
      <c r="I14" s="17">
        <v>38.239436619718298</v>
      </c>
      <c r="J14" s="17">
        <v>64.454893765238594</v>
      </c>
      <c r="K14" s="17">
        <v>35.545106234761398</v>
      </c>
      <c r="L14" s="17">
        <v>65.881261595547301</v>
      </c>
      <c r="M14" s="17">
        <v>34.118738404452699</v>
      </c>
      <c r="N14" s="17">
        <v>66.678058783321902</v>
      </c>
      <c r="O14" s="17">
        <v>33.321941216678098</v>
      </c>
      <c r="P14" s="17">
        <v>67.389270118527804</v>
      </c>
      <c r="Q14" s="17">
        <v>32.610729881472203</v>
      </c>
      <c r="R14" s="17">
        <v>67.504066510030697</v>
      </c>
      <c r="S14" s="17">
        <v>32.495933489969303</v>
      </c>
    </row>
    <row r="15" spans="1:19" x14ac:dyDescent="0.2">
      <c r="A15" s="22" t="s">
        <v>52</v>
      </c>
      <c r="B15" s="17">
        <v>8.8823094004441199</v>
      </c>
      <c r="C15" s="17">
        <v>91.1176905995559</v>
      </c>
      <c r="D15" s="17">
        <v>8.2455052696838198</v>
      </c>
      <c r="E15" s="17">
        <v>91.754494730316196</v>
      </c>
      <c r="F15" s="17">
        <v>8.1610446137105495</v>
      </c>
      <c r="G15" s="17">
        <v>91.838955386289399</v>
      </c>
      <c r="H15" s="17">
        <v>9.2133620689655196</v>
      </c>
      <c r="I15" s="17">
        <v>90.786637931034505</v>
      </c>
      <c r="J15" s="17">
        <v>10.4268292682927</v>
      </c>
      <c r="K15" s="17">
        <v>89.573170731707293</v>
      </c>
      <c r="L15" s="17">
        <v>10.2564102564103</v>
      </c>
      <c r="M15" s="17">
        <v>89.743589743589794</v>
      </c>
      <c r="N15" s="17">
        <v>10.480054090601801</v>
      </c>
      <c r="O15" s="17">
        <v>89.519945909398203</v>
      </c>
      <c r="P15" s="17">
        <v>12.6751167444963</v>
      </c>
      <c r="Q15" s="17">
        <v>87.324883255503707</v>
      </c>
      <c r="R15" s="17">
        <v>11.842105263157899</v>
      </c>
      <c r="S15" s="17">
        <v>88.157894736842096</v>
      </c>
    </row>
    <row r="16" spans="1:19" x14ac:dyDescent="0.2">
      <c r="A16" s="22" t="s">
        <v>53</v>
      </c>
      <c r="B16" s="17">
        <v>55.2631578947368</v>
      </c>
      <c r="C16" s="17">
        <v>44.7368421052632</v>
      </c>
      <c r="D16" s="17">
        <v>41.428571428571402</v>
      </c>
      <c r="E16" s="17">
        <v>58.571428571428598</v>
      </c>
      <c r="F16" s="17">
        <v>49.295774647887299</v>
      </c>
      <c r="G16" s="17">
        <v>50.704225352112701</v>
      </c>
      <c r="H16" s="17">
        <v>47.619047619047599</v>
      </c>
      <c r="I16" s="17">
        <v>52.380952380952401</v>
      </c>
      <c r="J16" s="17">
        <v>50.6666666666667</v>
      </c>
      <c r="K16" s="17">
        <v>49.3333333333333</v>
      </c>
      <c r="L16" s="17">
        <v>37.037037037037003</v>
      </c>
      <c r="M16" s="17">
        <v>62.962962962962997</v>
      </c>
      <c r="N16" s="17">
        <v>46.153846153846203</v>
      </c>
      <c r="O16" s="17">
        <v>53.846153846153797</v>
      </c>
      <c r="P16" s="17">
        <v>46.153846153846203</v>
      </c>
      <c r="Q16" s="17">
        <v>53.846153846153797</v>
      </c>
      <c r="R16" s="17">
        <v>38.095238095238102</v>
      </c>
      <c r="S16" s="17">
        <v>61.904761904761898</v>
      </c>
    </row>
    <row r="17" spans="1:19" x14ac:dyDescent="0.2">
      <c r="A17" s="21" t="s">
        <v>62</v>
      </c>
      <c r="B17" s="25">
        <v>8.1875437368789399</v>
      </c>
      <c r="C17" s="25">
        <v>91.812456263121106</v>
      </c>
      <c r="D17" s="25">
        <v>7.9350927246790297</v>
      </c>
      <c r="E17" s="25">
        <v>92.064907275321005</v>
      </c>
      <c r="F17" s="25">
        <v>8.6733947637852893</v>
      </c>
      <c r="G17" s="25">
        <v>91.326605236214704</v>
      </c>
      <c r="H17" s="25">
        <v>8.3070866141732296</v>
      </c>
      <c r="I17" s="25">
        <v>91.692913385826799</v>
      </c>
      <c r="J17" s="25">
        <v>6.9876609442060102</v>
      </c>
      <c r="K17" s="25">
        <v>93.012339055794001</v>
      </c>
      <c r="L17" s="25">
        <v>6.3920246298196703</v>
      </c>
      <c r="M17" s="25">
        <v>93.607975370180299</v>
      </c>
      <c r="N17" s="25">
        <v>6.3644999321481901</v>
      </c>
      <c r="O17" s="25">
        <v>93.635500067851794</v>
      </c>
      <c r="P17" s="25">
        <v>6.3380281690140796</v>
      </c>
      <c r="Q17" s="25">
        <v>93.661971830985905</v>
      </c>
      <c r="R17" s="25">
        <v>6.5938864628821001</v>
      </c>
      <c r="S17" s="25">
        <v>93.406113537117903</v>
      </c>
    </row>
    <row r="18" spans="1:19" x14ac:dyDescent="0.2">
      <c r="A18" s="22" t="s">
        <v>50</v>
      </c>
      <c r="B18" s="17">
        <v>10.9423541594753</v>
      </c>
      <c r="C18" s="17">
        <v>89.0576458405247</v>
      </c>
      <c r="D18" s="17">
        <v>10.550458715596299</v>
      </c>
      <c r="E18" s="17">
        <v>89.449541284403693</v>
      </c>
      <c r="F18" s="17">
        <v>11.0614978688857</v>
      </c>
      <c r="G18" s="17">
        <v>88.938502131114305</v>
      </c>
      <c r="H18" s="17">
        <v>10.422535211267601</v>
      </c>
      <c r="I18" s="17">
        <v>89.577464788732399</v>
      </c>
      <c r="J18" s="17">
        <v>8.3246255660048796</v>
      </c>
      <c r="K18" s="17">
        <v>91.675374433995103</v>
      </c>
      <c r="L18" s="17">
        <v>7.5510204081632697</v>
      </c>
      <c r="M18" s="17">
        <v>92.448979591836704</v>
      </c>
      <c r="N18" s="17">
        <v>7.6213260423786702</v>
      </c>
      <c r="O18" s="17">
        <v>92.378673957621302</v>
      </c>
      <c r="P18" s="17">
        <v>7.1896444167186502</v>
      </c>
      <c r="Q18" s="17">
        <v>92.810355583281293</v>
      </c>
      <c r="R18" s="17">
        <v>7.3920115669618598</v>
      </c>
      <c r="S18" s="17">
        <v>92.607988433038102</v>
      </c>
    </row>
    <row r="19" spans="1:19" x14ac:dyDescent="0.2">
      <c r="A19" s="22" t="s">
        <v>52</v>
      </c>
      <c r="B19" s="17">
        <v>2.3686158401184301</v>
      </c>
      <c r="C19" s="17">
        <v>97.631384159881605</v>
      </c>
      <c r="D19" s="17">
        <v>1.3019218846869201</v>
      </c>
      <c r="E19" s="17">
        <v>98.698078115313095</v>
      </c>
      <c r="F19" s="17">
        <v>2.2306855277475499</v>
      </c>
      <c r="G19" s="17">
        <v>97.769314472252404</v>
      </c>
      <c r="H19" s="17">
        <v>2.1024258760107801</v>
      </c>
      <c r="I19" s="17">
        <v>97.897574123989202</v>
      </c>
      <c r="J19" s="17">
        <v>2.5</v>
      </c>
      <c r="K19" s="17">
        <v>97.5</v>
      </c>
      <c r="L19" s="17">
        <v>1.9244476122594401</v>
      </c>
      <c r="M19" s="17">
        <v>98.075552387740601</v>
      </c>
      <c r="N19" s="17">
        <v>1.5561569688768599</v>
      </c>
      <c r="O19" s="17">
        <v>98.443843031123095</v>
      </c>
      <c r="P19" s="17">
        <v>2.7351567711807898</v>
      </c>
      <c r="Q19" s="17">
        <v>97.264843228819203</v>
      </c>
      <c r="R19" s="17">
        <v>3.2507739938080502</v>
      </c>
      <c r="S19" s="17">
        <v>96.749226006191904</v>
      </c>
    </row>
    <row r="20" spans="1:19" x14ac:dyDescent="0.2">
      <c r="A20" s="22" t="s">
        <v>53</v>
      </c>
      <c r="B20" s="17">
        <v>5.1282051282051304</v>
      </c>
      <c r="C20" s="17">
        <v>94.871794871794904</v>
      </c>
      <c r="D20" s="17">
        <v>14.084507042253501</v>
      </c>
      <c r="E20" s="17">
        <v>85.915492957746494</v>
      </c>
      <c r="F20" s="17">
        <v>9.7222222222222197</v>
      </c>
      <c r="G20" s="17">
        <v>90.2777777777778</v>
      </c>
      <c r="H20" s="17">
        <v>2.3529411764705901</v>
      </c>
      <c r="I20" s="17">
        <v>97.647058823529406</v>
      </c>
      <c r="J20" s="17">
        <v>2.7027027027027</v>
      </c>
      <c r="K20" s="17">
        <v>97.297297297297305</v>
      </c>
      <c r="L20" s="17">
        <v>7.1428571428571397</v>
      </c>
      <c r="M20" s="17">
        <v>92.857142857142904</v>
      </c>
      <c r="N20" s="17">
        <v>0</v>
      </c>
      <c r="O20" s="17">
        <v>100</v>
      </c>
      <c r="P20" s="17">
        <v>4.8780487804878003</v>
      </c>
      <c r="Q20" s="17">
        <v>95.121951219512198</v>
      </c>
      <c r="R20" s="17">
        <v>4.4444444444444402</v>
      </c>
      <c r="S20" s="17">
        <v>95.5555555555556</v>
      </c>
    </row>
    <row r="21" spans="1:19" x14ac:dyDescent="0.2">
      <c r="A21" s="21" t="s">
        <v>63</v>
      </c>
      <c r="B21" s="25">
        <v>12.7217553688142</v>
      </c>
      <c r="C21" s="25">
        <v>87.2782446311858</v>
      </c>
      <c r="D21" s="25">
        <v>11.8758915834522</v>
      </c>
      <c r="E21" s="25">
        <v>88.124108416547799</v>
      </c>
      <c r="F21" s="25">
        <v>11.8782913984786</v>
      </c>
      <c r="G21" s="25">
        <v>88.121708601521306</v>
      </c>
      <c r="H21" s="25">
        <v>11.563197269982901</v>
      </c>
      <c r="I21" s="25">
        <v>88.436802730017106</v>
      </c>
      <c r="J21" s="25">
        <v>12.833579187340799</v>
      </c>
      <c r="K21" s="25">
        <v>87.166420812659297</v>
      </c>
      <c r="L21" s="25">
        <v>13.7622746592408</v>
      </c>
      <c r="M21" s="25">
        <v>86.237725340759198</v>
      </c>
      <c r="N21" s="25">
        <v>12.986836748541201</v>
      </c>
      <c r="O21" s="25">
        <v>87.013163251458806</v>
      </c>
      <c r="P21" s="25">
        <v>14.786872878159199</v>
      </c>
      <c r="Q21" s="25">
        <v>85.213127121840799</v>
      </c>
      <c r="R21" s="25">
        <v>15.2446126965638</v>
      </c>
      <c r="S21" s="25">
        <v>84.755387303436194</v>
      </c>
    </row>
    <row r="22" spans="1:19" x14ac:dyDescent="0.2">
      <c r="A22" s="22" t="s">
        <v>50</v>
      </c>
      <c r="B22" s="17">
        <v>15.504143646408799</v>
      </c>
      <c r="C22" s="17">
        <v>84.495856353591194</v>
      </c>
      <c r="D22" s="17">
        <v>14.602446483180399</v>
      </c>
      <c r="E22" s="17">
        <v>85.397553516819599</v>
      </c>
      <c r="F22" s="17">
        <v>14.248021108179399</v>
      </c>
      <c r="G22" s="17">
        <v>85.751978891820599</v>
      </c>
      <c r="H22" s="17">
        <v>13.3802816901408</v>
      </c>
      <c r="I22" s="17">
        <v>86.619718309859195</v>
      </c>
      <c r="J22" s="17">
        <v>15.0296064089168</v>
      </c>
      <c r="K22" s="17">
        <v>84.970393591083294</v>
      </c>
      <c r="L22" s="17">
        <v>16.085343228200401</v>
      </c>
      <c r="M22" s="17">
        <v>83.914656771799599</v>
      </c>
      <c r="N22" s="17">
        <v>15.140123034859901</v>
      </c>
      <c r="O22" s="17">
        <v>84.859876965140103</v>
      </c>
      <c r="P22" s="17">
        <v>16.656269494697401</v>
      </c>
      <c r="Q22" s="17">
        <v>83.343730505302602</v>
      </c>
      <c r="R22" s="17">
        <v>17.3685161756732</v>
      </c>
      <c r="S22" s="17">
        <v>82.631483824326807</v>
      </c>
    </row>
    <row r="23" spans="1:19" x14ac:dyDescent="0.2">
      <c r="A23" s="22" t="s">
        <v>52</v>
      </c>
      <c r="B23" s="17">
        <v>6.5185185185185199</v>
      </c>
      <c r="C23" s="17">
        <v>93.481481481481495</v>
      </c>
      <c r="D23" s="17">
        <v>5.2076875387476802</v>
      </c>
      <c r="E23" s="17">
        <v>94.792312461252294</v>
      </c>
      <c r="F23" s="17">
        <v>5.3318824809575602</v>
      </c>
      <c r="G23" s="17">
        <v>94.668117519042397</v>
      </c>
      <c r="H23" s="17">
        <v>5.6573275862069003</v>
      </c>
      <c r="I23" s="17">
        <v>94.342672413793096</v>
      </c>
      <c r="J23" s="17">
        <v>4.7560975609756104</v>
      </c>
      <c r="K23" s="17">
        <v>95.243902439024396</v>
      </c>
      <c r="L23" s="17">
        <v>4.7008547008547001</v>
      </c>
      <c r="M23" s="17">
        <v>95.299145299145295</v>
      </c>
      <c r="N23" s="17">
        <v>4.6653144016227204</v>
      </c>
      <c r="O23" s="17">
        <v>95.334685598377305</v>
      </c>
      <c r="P23" s="17">
        <v>6.3375583722481696</v>
      </c>
      <c r="Q23" s="17">
        <v>93.662441627751804</v>
      </c>
      <c r="R23" s="17">
        <v>6.3467492260061897</v>
      </c>
      <c r="S23" s="17">
        <v>93.653250773993804</v>
      </c>
    </row>
    <row r="24" spans="1:19" x14ac:dyDescent="0.2">
      <c r="A24" s="22" t="s">
        <v>53</v>
      </c>
      <c r="B24" s="17">
        <v>21.052631578947398</v>
      </c>
      <c r="C24" s="17">
        <v>78.947368421052602</v>
      </c>
      <c r="D24" s="17">
        <v>12.6760563380282</v>
      </c>
      <c r="E24" s="17">
        <v>87.323943661971796</v>
      </c>
      <c r="F24" s="17">
        <v>16.901408450704199</v>
      </c>
      <c r="G24" s="17">
        <v>83.098591549295804</v>
      </c>
      <c r="H24" s="17">
        <v>19.277108433734899</v>
      </c>
      <c r="I24" s="17">
        <v>80.722891566265105</v>
      </c>
      <c r="J24" s="17">
        <v>21.3333333333333</v>
      </c>
      <c r="K24" s="17">
        <v>78.6666666666667</v>
      </c>
      <c r="L24" s="17">
        <v>20.689655172413801</v>
      </c>
      <c r="M24" s="17">
        <v>79.310344827586206</v>
      </c>
      <c r="N24" s="17">
        <v>5.2631578947368398</v>
      </c>
      <c r="O24" s="17">
        <v>94.736842105263193</v>
      </c>
      <c r="P24" s="17">
        <v>30.952380952380999</v>
      </c>
      <c r="Q24" s="17">
        <v>69.047619047619094</v>
      </c>
      <c r="R24" s="17">
        <v>9.3023255813953494</v>
      </c>
      <c r="S24" s="17">
        <v>90.697674418604606</v>
      </c>
    </row>
    <row r="25" spans="1:19" x14ac:dyDescent="0.2">
      <c r="A25" s="21" t="s">
        <v>64</v>
      </c>
      <c r="B25" s="25">
        <v>5.4375729288214698</v>
      </c>
      <c r="C25" s="25">
        <v>94.562427071178504</v>
      </c>
      <c r="D25" s="25">
        <v>5.0472623506331402</v>
      </c>
      <c r="E25" s="25">
        <v>94.952737649366895</v>
      </c>
      <c r="F25" s="25">
        <v>5.9107534747622497</v>
      </c>
      <c r="G25" s="25">
        <v>94.089246525237698</v>
      </c>
      <c r="H25" s="25">
        <v>6.3902375016402004</v>
      </c>
      <c r="I25" s="25">
        <v>93.6097624983598</v>
      </c>
      <c r="J25" s="25">
        <v>7.2951589110902502</v>
      </c>
      <c r="K25" s="25">
        <v>92.704841088909703</v>
      </c>
      <c r="L25" s="25">
        <v>7.2287390029325502</v>
      </c>
      <c r="M25" s="25">
        <v>92.7712609970675</v>
      </c>
      <c r="N25" s="25">
        <v>7.3279956574840499</v>
      </c>
      <c r="O25" s="25">
        <v>92.672004342515905</v>
      </c>
      <c r="P25" s="25">
        <v>7.1814866054584297</v>
      </c>
      <c r="Q25" s="25">
        <v>92.818513394541597</v>
      </c>
      <c r="R25" s="25">
        <v>7.6710334788937402</v>
      </c>
      <c r="S25" s="25">
        <v>92.328966521106295</v>
      </c>
    </row>
    <row r="26" spans="1:19" x14ac:dyDescent="0.2">
      <c r="A26" s="22" t="s">
        <v>50</v>
      </c>
      <c r="B26" s="17">
        <v>7.0441988950276198</v>
      </c>
      <c r="C26" s="17">
        <v>92.955801104972394</v>
      </c>
      <c r="D26" s="17">
        <v>6.5749235474006102</v>
      </c>
      <c r="E26" s="17">
        <v>93.425076452599399</v>
      </c>
      <c r="F26" s="17">
        <v>7.7329003450375504</v>
      </c>
      <c r="G26" s="17">
        <v>92.267099654962493</v>
      </c>
      <c r="H26" s="17">
        <v>7.8873239436619702</v>
      </c>
      <c r="I26" s="17">
        <v>92.112676056338003</v>
      </c>
      <c r="J26" s="17">
        <v>8.8993382096830391</v>
      </c>
      <c r="K26" s="17">
        <v>91.100661790317005</v>
      </c>
      <c r="L26" s="17">
        <v>8.7198515769944294</v>
      </c>
      <c r="M26" s="17">
        <v>91.280148423005599</v>
      </c>
      <c r="N26" s="17">
        <v>8.7833219412166805</v>
      </c>
      <c r="O26" s="17">
        <v>91.216678058783302</v>
      </c>
      <c r="P26" s="17">
        <v>8.5152838427947604</v>
      </c>
      <c r="Q26" s="17">
        <v>91.484716157205199</v>
      </c>
      <c r="R26" s="17">
        <v>9.1451292246520897</v>
      </c>
      <c r="S26" s="17">
        <v>90.854870775347905</v>
      </c>
    </row>
    <row r="27" spans="1:19" x14ac:dyDescent="0.2">
      <c r="A27" s="22" t="s">
        <v>52</v>
      </c>
      <c r="B27" s="17">
        <v>1.8504811250925199</v>
      </c>
      <c r="C27" s="17">
        <v>98.1495188749075</v>
      </c>
      <c r="D27" s="17">
        <v>1.3019218846869201</v>
      </c>
      <c r="E27" s="17">
        <v>98.698078115313095</v>
      </c>
      <c r="F27" s="17">
        <v>1.03373231773667</v>
      </c>
      <c r="G27" s="17">
        <v>98.966267682263293</v>
      </c>
      <c r="H27" s="17">
        <v>1.4547413793103401</v>
      </c>
      <c r="I27" s="17">
        <v>98.545258620689694</v>
      </c>
      <c r="J27" s="17">
        <v>1.58536585365854</v>
      </c>
      <c r="K27" s="17">
        <v>98.414634146341498</v>
      </c>
      <c r="L27" s="17">
        <v>1.4957264957265</v>
      </c>
      <c r="M27" s="17">
        <v>98.504273504273499</v>
      </c>
      <c r="N27" s="17">
        <v>1.3531799729364</v>
      </c>
      <c r="O27" s="17">
        <v>98.646820027063598</v>
      </c>
      <c r="P27" s="17">
        <v>1.5343562374916599</v>
      </c>
      <c r="Q27" s="17">
        <v>98.465643762508293</v>
      </c>
      <c r="R27" s="17">
        <v>1.1609907120742999</v>
      </c>
      <c r="S27" s="17">
        <v>98.839009287925705</v>
      </c>
    </row>
    <row r="28" spans="1:19" x14ac:dyDescent="0.2">
      <c r="A28" s="23" t="s">
        <v>53</v>
      </c>
      <c r="B28" s="19">
        <v>10.526315789473699</v>
      </c>
      <c r="C28" s="19">
        <v>89.473684210526301</v>
      </c>
      <c r="D28" s="19">
        <v>5.71428571428571</v>
      </c>
      <c r="E28" s="19">
        <v>94.285714285714306</v>
      </c>
      <c r="F28" s="19">
        <v>5.71428571428571</v>
      </c>
      <c r="G28" s="19">
        <v>94.285714285714306</v>
      </c>
      <c r="H28" s="19">
        <v>14.117647058823501</v>
      </c>
      <c r="I28" s="19">
        <v>85.882352941176507</v>
      </c>
      <c r="J28" s="19">
        <v>9.3333333333333304</v>
      </c>
      <c r="K28" s="19">
        <v>90.6666666666667</v>
      </c>
      <c r="L28" s="19">
        <v>7.6923076923076898</v>
      </c>
      <c r="M28" s="19">
        <v>92.307692307692307</v>
      </c>
      <c r="N28" s="19">
        <v>15.384615384615399</v>
      </c>
      <c r="O28" s="19">
        <v>84.615384615384599</v>
      </c>
      <c r="P28" s="19">
        <v>5</v>
      </c>
      <c r="Q28" s="19">
        <v>95</v>
      </c>
      <c r="R28" s="19">
        <v>13.3333333333333</v>
      </c>
      <c r="S28" s="19">
        <v>86.6666666666667</v>
      </c>
    </row>
    <row r="29" spans="1:19" x14ac:dyDescent="0.2">
      <c r="A29" s="9" t="s">
        <v>18</v>
      </c>
    </row>
    <row r="30" spans="1:19" x14ac:dyDescent="0.2">
      <c r="A30" s="21" t="s">
        <v>60</v>
      </c>
      <c r="B30" s="25">
        <v>69.477556024793998</v>
      </c>
      <c r="C30" s="25">
        <v>30.522443975205999</v>
      </c>
      <c r="D30" s="25">
        <v>69.520434156606498</v>
      </c>
      <c r="E30" s="25">
        <v>30.479565843393502</v>
      </c>
      <c r="F30" s="25">
        <v>70.516658619024597</v>
      </c>
      <c r="G30" s="25">
        <v>29.4833413809754</v>
      </c>
      <c r="H30" s="25">
        <v>73.351803155522205</v>
      </c>
      <c r="I30" s="25">
        <v>26.648196844477798</v>
      </c>
      <c r="J30" s="25">
        <v>73.691369842309399</v>
      </c>
      <c r="K30" s="25">
        <v>26.308630157690601</v>
      </c>
      <c r="L30" s="25">
        <v>75.181591350152502</v>
      </c>
      <c r="M30" s="25">
        <v>24.818408649847498</v>
      </c>
      <c r="N30" s="25">
        <v>75.356004250797</v>
      </c>
      <c r="O30" s="25">
        <v>24.643995749203</v>
      </c>
      <c r="P30" s="25">
        <v>76.242529498901803</v>
      </c>
      <c r="Q30" s="25">
        <v>23.757470501098201</v>
      </c>
      <c r="R30" s="25">
        <v>76.5735130456288</v>
      </c>
      <c r="S30" s="25">
        <v>23.4264869543712</v>
      </c>
    </row>
    <row r="31" spans="1:19" x14ac:dyDescent="0.2">
      <c r="A31" s="22" t="s">
        <v>50</v>
      </c>
      <c r="B31" s="17">
        <v>78.437967115097194</v>
      </c>
      <c r="C31" s="17">
        <v>21.562032884902798</v>
      </c>
      <c r="D31" s="17">
        <v>78.760132092464701</v>
      </c>
      <c r="E31" s="17">
        <v>21.239867907535299</v>
      </c>
      <c r="F31" s="17">
        <v>79.355122012420793</v>
      </c>
      <c r="G31" s="17">
        <v>20.6448779875792</v>
      </c>
      <c r="H31" s="17">
        <v>81.967701567248696</v>
      </c>
      <c r="I31" s="17">
        <v>18.032298432751301</v>
      </c>
      <c r="J31" s="17">
        <v>82.348844571066806</v>
      </c>
      <c r="K31" s="17">
        <v>17.651155428933201</v>
      </c>
      <c r="L31" s="17">
        <v>83.2586253735398</v>
      </c>
      <c r="M31" s="17">
        <v>16.7413746264602</v>
      </c>
      <c r="N31" s="17">
        <v>82.9824222522696</v>
      </c>
      <c r="O31" s="17">
        <v>17.0175777477303</v>
      </c>
      <c r="P31" s="17">
        <v>83.515410436374694</v>
      </c>
      <c r="Q31" s="17">
        <v>16.484589563625299</v>
      </c>
      <c r="R31" s="17">
        <v>83.765176191886297</v>
      </c>
      <c r="S31" s="17">
        <v>16.234823808113699</v>
      </c>
    </row>
    <row r="32" spans="1:19" x14ac:dyDescent="0.2">
      <c r="A32" s="22" t="s">
        <v>52</v>
      </c>
      <c r="B32" s="17">
        <v>44.348508634222902</v>
      </c>
      <c r="C32" s="17">
        <v>55.651491365777098</v>
      </c>
      <c r="D32" s="17">
        <v>42.4068767908309</v>
      </c>
      <c r="E32" s="17">
        <v>57.5931232091691</v>
      </c>
      <c r="F32" s="17">
        <v>39.538461538461497</v>
      </c>
      <c r="G32" s="17">
        <v>60.461538461538503</v>
      </c>
      <c r="H32" s="17">
        <v>39.411627363997198</v>
      </c>
      <c r="I32" s="17">
        <v>60.588372636002802</v>
      </c>
      <c r="J32" s="17">
        <v>37.9427083333333</v>
      </c>
      <c r="K32" s="17">
        <v>62.0572916666667</v>
      </c>
      <c r="L32" s="17">
        <v>38.3151326053042</v>
      </c>
      <c r="M32" s="17">
        <v>61.6848673946958</v>
      </c>
      <c r="N32" s="17">
        <v>38.420390182504697</v>
      </c>
      <c r="O32" s="17">
        <v>61.579609817495303</v>
      </c>
      <c r="P32" s="17">
        <v>37.781402936378498</v>
      </c>
      <c r="Q32" s="17">
        <v>62.218597063621502</v>
      </c>
      <c r="R32" s="17">
        <v>38.540840602696299</v>
      </c>
      <c r="S32" s="17">
        <v>61.459159397303701</v>
      </c>
    </row>
    <row r="33" spans="1:19" x14ac:dyDescent="0.2">
      <c r="A33" s="22" t="s">
        <v>53</v>
      </c>
      <c r="B33" s="17">
        <v>70.322580645161295</v>
      </c>
      <c r="C33" s="17">
        <v>29.677419354838701</v>
      </c>
      <c r="D33" s="17">
        <v>69.035532994923898</v>
      </c>
      <c r="E33" s="17">
        <v>30.964467005076099</v>
      </c>
      <c r="F33" s="17">
        <v>70.776255707762601</v>
      </c>
      <c r="G33" s="17">
        <v>29.223744292237399</v>
      </c>
      <c r="H33" s="17">
        <v>76.724137931034505</v>
      </c>
      <c r="I33" s="17">
        <v>23.275862068965498</v>
      </c>
      <c r="J33" s="17">
        <v>76.1682242990654</v>
      </c>
      <c r="K33" s="17">
        <v>23.8317757009346</v>
      </c>
      <c r="L33" s="17">
        <v>67.924528301886795</v>
      </c>
      <c r="M33" s="17">
        <v>32.075471698113198</v>
      </c>
      <c r="N33" s="17">
        <v>65.765765765765806</v>
      </c>
      <c r="O33" s="17">
        <v>34.234234234234201</v>
      </c>
      <c r="P33" s="17">
        <v>66.141732283464606</v>
      </c>
      <c r="Q33" s="17">
        <v>33.858267716535401</v>
      </c>
      <c r="R33" s="17">
        <v>68.0555555555556</v>
      </c>
      <c r="S33" s="17">
        <v>31.9444444444444</v>
      </c>
    </row>
    <row r="34" spans="1:19" x14ac:dyDescent="0.2">
      <c r="A34" s="21" t="s">
        <v>61</v>
      </c>
      <c r="B34" s="25">
        <v>43.157823036577902</v>
      </c>
      <c r="C34" s="25">
        <v>56.842176963422098</v>
      </c>
      <c r="D34" s="25">
        <v>44.955144534278404</v>
      </c>
      <c r="E34" s="25">
        <v>55.044855465721596</v>
      </c>
      <c r="F34" s="25">
        <v>47.385194842822003</v>
      </c>
      <c r="G34" s="25">
        <v>52.614805157177997</v>
      </c>
      <c r="H34" s="25">
        <v>51.843155670345197</v>
      </c>
      <c r="I34" s="25">
        <v>48.156844329654803</v>
      </c>
      <c r="J34" s="25">
        <v>53.0656456244647</v>
      </c>
      <c r="K34" s="25">
        <v>46.9343543755353</v>
      </c>
      <c r="L34" s="25">
        <v>54.788443409305202</v>
      </c>
      <c r="M34" s="25">
        <v>45.211556590694798</v>
      </c>
      <c r="N34" s="25">
        <v>55.125139486689001</v>
      </c>
      <c r="O34" s="25">
        <v>44.874860513310999</v>
      </c>
      <c r="P34" s="25">
        <v>56.5028606456886</v>
      </c>
      <c r="Q34" s="25">
        <v>43.4971393543114</v>
      </c>
      <c r="R34" s="25">
        <v>56.522814393471002</v>
      </c>
      <c r="S34" s="25">
        <v>43.477185606528998</v>
      </c>
    </row>
    <row r="35" spans="1:19" x14ac:dyDescent="0.2">
      <c r="A35" s="22" t="s">
        <v>50</v>
      </c>
      <c r="B35" s="17">
        <v>54.773916292974597</v>
      </c>
      <c r="C35" s="17">
        <v>45.226083707025403</v>
      </c>
      <c r="D35" s="17">
        <v>56.462023416391503</v>
      </c>
      <c r="E35" s="17">
        <v>43.537976583608497</v>
      </c>
      <c r="F35" s="17">
        <v>58.0175658720201</v>
      </c>
      <c r="G35" s="17">
        <v>41.9824341279799</v>
      </c>
      <c r="H35" s="17">
        <v>62.034443716107504</v>
      </c>
      <c r="I35" s="17">
        <v>37.965556283892496</v>
      </c>
      <c r="J35" s="17">
        <v>62.969294080405199</v>
      </c>
      <c r="K35" s="17">
        <v>37.030705919594801</v>
      </c>
      <c r="L35" s="17">
        <v>63.983971746807903</v>
      </c>
      <c r="M35" s="17">
        <v>36.016028253192097</v>
      </c>
      <c r="N35" s="17">
        <v>63.949520314210297</v>
      </c>
      <c r="O35" s="17">
        <v>36.050479685789703</v>
      </c>
      <c r="P35" s="17">
        <v>64.827586206896498</v>
      </c>
      <c r="Q35" s="17">
        <v>35.172413793103402</v>
      </c>
      <c r="R35" s="17">
        <v>64.917086171157806</v>
      </c>
      <c r="S35" s="17">
        <v>35.082913828842202</v>
      </c>
    </row>
    <row r="36" spans="1:19" x14ac:dyDescent="0.2">
      <c r="A36" s="22" t="s">
        <v>52</v>
      </c>
      <c r="B36" s="17">
        <v>10.570381998953399</v>
      </c>
      <c r="C36" s="17">
        <v>89.429618001046606</v>
      </c>
      <c r="D36" s="17">
        <v>11.483359047829</v>
      </c>
      <c r="E36" s="17">
        <v>88.516640952171002</v>
      </c>
      <c r="F36" s="17">
        <v>10.109890109890101</v>
      </c>
      <c r="G36" s="17">
        <v>89.890109890109898</v>
      </c>
      <c r="H36" s="17">
        <v>11.8841933224375</v>
      </c>
      <c r="I36" s="17">
        <v>88.115806677562503</v>
      </c>
      <c r="J36" s="17">
        <v>12.4739583333333</v>
      </c>
      <c r="K36" s="17">
        <v>87.5260416666667</v>
      </c>
      <c r="L36" s="17">
        <v>12.761310452418099</v>
      </c>
      <c r="M36" s="17">
        <v>87.238689547581899</v>
      </c>
      <c r="N36" s="17">
        <v>12.1460037759597</v>
      </c>
      <c r="O36" s="17">
        <v>87.853996224040301</v>
      </c>
      <c r="P36" s="17">
        <v>12.430668841761801</v>
      </c>
      <c r="Q36" s="17">
        <v>87.569331158238199</v>
      </c>
      <c r="R36" s="17">
        <v>12.093576526566199</v>
      </c>
      <c r="S36" s="17">
        <v>87.906423473433804</v>
      </c>
    </row>
    <row r="37" spans="1:19" x14ac:dyDescent="0.2">
      <c r="A37" s="22" t="s">
        <v>53</v>
      </c>
      <c r="B37" s="17">
        <v>44.5161290322581</v>
      </c>
      <c r="C37" s="17">
        <v>55.4838709677419</v>
      </c>
      <c r="D37" s="17">
        <v>37.5634517766497</v>
      </c>
      <c r="E37" s="17">
        <v>62.4365482233503</v>
      </c>
      <c r="F37" s="17">
        <v>47.945205479452</v>
      </c>
      <c r="G37" s="17">
        <v>52.054794520547901</v>
      </c>
      <c r="H37" s="17">
        <v>52.380952380952401</v>
      </c>
      <c r="I37" s="17">
        <v>47.619047619047599</v>
      </c>
      <c r="J37" s="17">
        <v>50.467289719626201</v>
      </c>
      <c r="K37" s="17">
        <v>49.532710280373799</v>
      </c>
      <c r="L37" s="17">
        <v>48.076923076923102</v>
      </c>
      <c r="M37" s="17">
        <v>51.923076923076898</v>
      </c>
      <c r="N37" s="17">
        <v>50.909090909090899</v>
      </c>
      <c r="O37" s="17">
        <v>49.090909090909101</v>
      </c>
      <c r="P37" s="17">
        <v>46.031746031746003</v>
      </c>
      <c r="Q37" s="17">
        <v>53.968253968253997</v>
      </c>
      <c r="R37" s="17">
        <v>47.2222222222222</v>
      </c>
      <c r="S37" s="17">
        <v>52.7777777777778</v>
      </c>
    </row>
    <row r="38" spans="1:19" x14ac:dyDescent="0.2">
      <c r="A38" s="21" t="s">
        <v>62</v>
      </c>
      <c r="B38" s="25">
        <v>6.4160196158561504</v>
      </c>
      <c r="C38" s="25">
        <v>93.583980384143899</v>
      </c>
      <c r="D38" s="25">
        <v>7.0158923528434602</v>
      </c>
      <c r="E38" s="25">
        <v>92.984107647156506</v>
      </c>
      <c r="F38" s="25">
        <v>7.5860736877686001</v>
      </c>
      <c r="G38" s="25">
        <v>92.413926312231396</v>
      </c>
      <c r="H38" s="25">
        <v>6.9167918858001496</v>
      </c>
      <c r="I38" s="25">
        <v>93.083208114199806</v>
      </c>
      <c r="J38" s="25">
        <v>6.2770780856423203</v>
      </c>
      <c r="K38" s="25">
        <v>93.722921914357698</v>
      </c>
      <c r="L38" s="25">
        <v>5.6559831429522003</v>
      </c>
      <c r="M38" s="25">
        <v>94.344016857047805</v>
      </c>
      <c r="N38" s="25">
        <v>5.4787968965883698</v>
      </c>
      <c r="O38" s="25">
        <v>94.521203103411594</v>
      </c>
      <c r="P38" s="25">
        <v>5.2005108556832704</v>
      </c>
      <c r="Q38" s="25">
        <v>94.799489144316695</v>
      </c>
      <c r="R38" s="25">
        <v>5.0880989180834604</v>
      </c>
      <c r="S38" s="25">
        <v>94.911901081916497</v>
      </c>
    </row>
    <row r="39" spans="1:19" x14ac:dyDescent="0.2">
      <c r="A39" s="22" t="s">
        <v>50</v>
      </c>
      <c r="B39" s="17">
        <v>8.0717488789237706</v>
      </c>
      <c r="C39" s="17">
        <v>91.928251121076201</v>
      </c>
      <c r="D39" s="17">
        <v>8.63104172921045</v>
      </c>
      <c r="E39" s="17">
        <v>91.368958270789605</v>
      </c>
      <c r="F39" s="17">
        <v>9.1593475533249702</v>
      </c>
      <c r="G39" s="17">
        <v>90.840652446674994</v>
      </c>
      <c r="H39" s="17">
        <v>8.0746081878314797</v>
      </c>
      <c r="I39" s="17">
        <v>91.925391812168499</v>
      </c>
      <c r="J39" s="17">
        <v>7.2997784108895196</v>
      </c>
      <c r="K39" s="17">
        <v>92.700221589110498</v>
      </c>
      <c r="L39" s="17">
        <v>6.3501765824504197</v>
      </c>
      <c r="M39" s="17">
        <v>93.649823417549598</v>
      </c>
      <c r="N39" s="17">
        <v>6.2584508402549703</v>
      </c>
      <c r="O39" s="17">
        <v>93.741549159745006</v>
      </c>
      <c r="P39" s="17">
        <v>5.6698199572780004</v>
      </c>
      <c r="Q39" s="17">
        <v>94.330180042722006</v>
      </c>
      <c r="R39" s="17">
        <v>5.5448623038199596</v>
      </c>
      <c r="S39" s="17">
        <v>94.455137696180003</v>
      </c>
    </row>
    <row r="40" spans="1:19" x14ac:dyDescent="0.2">
      <c r="A40" s="22" t="s">
        <v>52</v>
      </c>
      <c r="B40" s="17">
        <v>1.85766614338043</v>
      </c>
      <c r="C40" s="17">
        <v>98.142333856619601</v>
      </c>
      <c r="D40" s="17">
        <v>2.3583865990742798</v>
      </c>
      <c r="E40" s="17">
        <v>97.641613400925706</v>
      </c>
      <c r="F40" s="17">
        <v>2.28571428571429</v>
      </c>
      <c r="G40" s="17">
        <v>97.714285714285694</v>
      </c>
      <c r="H40" s="17">
        <v>2.47490077048798</v>
      </c>
      <c r="I40" s="17">
        <v>97.525099229511994</v>
      </c>
      <c r="J40" s="17">
        <v>2.2395833333333299</v>
      </c>
      <c r="K40" s="17">
        <v>97.7604166666667</v>
      </c>
      <c r="L40" s="17">
        <v>2.5265127885215199</v>
      </c>
      <c r="M40" s="17">
        <v>97.473487211478499</v>
      </c>
      <c r="N40" s="17">
        <v>1.7935808684707399</v>
      </c>
      <c r="O40" s="17">
        <v>98.206419131529302</v>
      </c>
      <c r="P40" s="17">
        <v>2.8384991843393199</v>
      </c>
      <c r="Q40" s="17">
        <v>97.161500815660702</v>
      </c>
      <c r="R40" s="17">
        <v>2.69627279936558</v>
      </c>
      <c r="S40" s="17">
        <v>97.303727200634398</v>
      </c>
    </row>
    <row r="41" spans="1:19" x14ac:dyDescent="0.2">
      <c r="A41" s="22" t="s">
        <v>53</v>
      </c>
      <c r="B41" s="17">
        <v>4.4871794871794899</v>
      </c>
      <c r="C41" s="17">
        <v>95.512820512820497</v>
      </c>
      <c r="D41" s="17">
        <v>5.0505050505050502</v>
      </c>
      <c r="E41" s="17">
        <v>94.949494949494905</v>
      </c>
      <c r="F41" s="17">
        <v>3.1963470319634699</v>
      </c>
      <c r="G41" s="17">
        <v>96.803652968036502</v>
      </c>
      <c r="H41" s="17">
        <v>5.1724137931034502</v>
      </c>
      <c r="I41" s="17">
        <v>94.827586206896598</v>
      </c>
      <c r="J41" s="17">
        <v>3.2558139534883699</v>
      </c>
      <c r="K41" s="17">
        <v>96.744186046511601</v>
      </c>
      <c r="L41" s="17">
        <v>3.8461538461538498</v>
      </c>
      <c r="M41" s="17">
        <v>96.153846153846203</v>
      </c>
      <c r="N41" s="17">
        <v>1.8348623853210999</v>
      </c>
      <c r="O41" s="17">
        <v>98.165137614678898</v>
      </c>
      <c r="P41" s="17">
        <v>1.6</v>
      </c>
      <c r="Q41" s="17">
        <v>98.4</v>
      </c>
      <c r="R41" s="17">
        <v>4.1379310344827598</v>
      </c>
      <c r="S41" s="17">
        <v>95.862068965517196</v>
      </c>
    </row>
    <row r="42" spans="1:19" x14ac:dyDescent="0.2">
      <c r="A42" s="21" t="s">
        <v>63</v>
      </c>
      <c r="B42" s="25">
        <v>17.231984743222998</v>
      </c>
      <c r="C42" s="25">
        <v>82.768015256777005</v>
      </c>
      <c r="D42" s="25">
        <v>16.419315538819401</v>
      </c>
      <c r="E42" s="25">
        <v>83.580684461180596</v>
      </c>
      <c r="F42" s="25">
        <v>15.886812496981999</v>
      </c>
      <c r="G42" s="25">
        <v>84.113187503017997</v>
      </c>
      <c r="H42" s="25">
        <v>16.867809344916601</v>
      </c>
      <c r="I42" s="25">
        <v>83.132190655083306</v>
      </c>
      <c r="J42" s="25">
        <v>17.5483675937122</v>
      </c>
      <c r="K42" s="25">
        <v>82.4516324062878</v>
      </c>
      <c r="L42" s="25">
        <v>18.4338952972493</v>
      </c>
      <c r="M42" s="25">
        <v>81.566104702750707</v>
      </c>
      <c r="N42" s="25">
        <v>18.907429057285601</v>
      </c>
      <c r="O42" s="25">
        <v>81.092570942714403</v>
      </c>
      <c r="P42" s="25">
        <v>20.770331017572499</v>
      </c>
      <c r="Q42" s="25">
        <v>79.229668982427498</v>
      </c>
      <c r="R42" s="25">
        <v>21.349078768393699</v>
      </c>
      <c r="S42" s="25">
        <v>78.650921231606304</v>
      </c>
    </row>
    <row r="43" spans="1:19" x14ac:dyDescent="0.2">
      <c r="A43" s="22" t="s">
        <v>50</v>
      </c>
      <c r="B43" s="17">
        <v>20.280242877160202</v>
      </c>
      <c r="C43" s="17">
        <v>79.719757122839795</v>
      </c>
      <c r="D43" s="17">
        <v>19.528670069048299</v>
      </c>
      <c r="E43" s="17">
        <v>80.471329930951697</v>
      </c>
      <c r="F43" s="17">
        <v>18.626097867001299</v>
      </c>
      <c r="G43" s="17">
        <v>81.373902132998694</v>
      </c>
      <c r="H43" s="17">
        <v>19.5697515046779</v>
      </c>
      <c r="I43" s="17">
        <v>80.430248495322104</v>
      </c>
      <c r="J43" s="17">
        <v>20.260858553881199</v>
      </c>
      <c r="K43" s="17">
        <v>79.739141446118794</v>
      </c>
      <c r="L43" s="17">
        <v>21.026894865525701</v>
      </c>
      <c r="M43" s="17">
        <v>78.973105134474295</v>
      </c>
      <c r="N43" s="17">
        <v>21.4166130070831</v>
      </c>
      <c r="O43" s="17">
        <v>78.5833869929169</v>
      </c>
      <c r="P43" s="17">
        <v>23.320109856576099</v>
      </c>
      <c r="Q43" s="17">
        <v>76.679890143423904</v>
      </c>
      <c r="R43" s="17">
        <v>23.837725792123202</v>
      </c>
      <c r="S43" s="17">
        <v>76.162274207876806</v>
      </c>
    </row>
    <row r="44" spans="1:19" x14ac:dyDescent="0.2">
      <c r="A44" s="22" t="s">
        <v>52</v>
      </c>
      <c r="B44" s="17">
        <v>8.6080586080586095</v>
      </c>
      <c r="C44" s="17">
        <v>91.391941391941401</v>
      </c>
      <c r="D44" s="17">
        <v>7.0751597972228302</v>
      </c>
      <c r="E44" s="17">
        <v>92.924840202777204</v>
      </c>
      <c r="F44" s="17">
        <v>6.1318681318681296</v>
      </c>
      <c r="G44" s="17">
        <v>93.868131868131897</v>
      </c>
      <c r="H44" s="17">
        <v>5.8837263600280201</v>
      </c>
      <c r="I44" s="17">
        <v>94.116273639971993</v>
      </c>
      <c r="J44" s="17">
        <v>5.9375</v>
      </c>
      <c r="K44" s="17">
        <v>94.0625</v>
      </c>
      <c r="L44" s="17">
        <v>6.2402496099844003</v>
      </c>
      <c r="M44" s="17">
        <v>93.759750390015597</v>
      </c>
      <c r="N44" s="17">
        <v>6.3561988672120799</v>
      </c>
      <c r="O44" s="17">
        <v>93.6438011327879</v>
      </c>
      <c r="P44" s="17">
        <v>6.8841761827079901</v>
      </c>
      <c r="Q44" s="17">
        <v>93.115823817291997</v>
      </c>
      <c r="R44" s="17">
        <v>7.5733544805709796</v>
      </c>
      <c r="S44" s="17">
        <v>92.426645519429002</v>
      </c>
    </row>
    <row r="45" spans="1:19" x14ac:dyDescent="0.2">
      <c r="A45" s="22" t="s">
        <v>53</v>
      </c>
      <c r="B45" s="17">
        <v>19.354838709677399</v>
      </c>
      <c r="C45" s="17">
        <v>80.645161290322605</v>
      </c>
      <c r="D45" s="17">
        <v>21.3197969543147</v>
      </c>
      <c r="E45" s="17">
        <v>78.680203045685303</v>
      </c>
      <c r="F45" s="17">
        <v>19.178082191780799</v>
      </c>
      <c r="G45" s="17">
        <v>80.821917808219197</v>
      </c>
      <c r="H45" s="17">
        <v>24.2424242424242</v>
      </c>
      <c r="I45" s="17">
        <v>75.757575757575793</v>
      </c>
      <c r="J45" s="17">
        <v>25.700934579439199</v>
      </c>
      <c r="K45" s="17">
        <v>74.299065420560794</v>
      </c>
      <c r="L45" s="17">
        <v>27.184466019417499</v>
      </c>
      <c r="M45" s="17">
        <v>72.815533980582501</v>
      </c>
      <c r="N45" s="17">
        <v>27.272727272727298</v>
      </c>
      <c r="O45" s="17">
        <v>72.727272727272705</v>
      </c>
      <c r="P45" s="17">
        <v>26.984126984126998</v>
      </c>
      <c r="Q45" s="17">
        <v>73.015873015872998</v>
      </c>
      <c r="R45" s="17">
        <v>29.1666666666667</v>
      </c>
      <c r="S45" s="17">
        <v>70.8333333333333</v>
      </c>
    </row>
    <row r="46" spans="1:19" x14ac:dyDescent="0.2">
      <c r="A46" s="21" t="s">
        <v>64</v>
      </c>
      <c r="B46" s="25">
        <v>6.3342868818962001</v>
      </c>
      <c r="C46" s="25">
        <v>93.665713118103795</v>
      </c>
      <c r="D46" s="25">
        <v>6.3347915166952804</v>
      </c>
      <c r="E46" s="25">
        <v>93.665208483304696</v>
      </c>
      <c r="F46" s="25">
        <v>7.1849348140994698</v>
      </c>
      <c r="G46" s="25">
        <v>92.815065185900494</v>
      </c>
      <c r="H46" s="25">
        <v>8.1897158957501794</v>
      </c>
      <c r="I46" s="25">
        <v>91.810284104249803</v>
      </c>
      <c r="J46" s="25">
        <v>8.6351957277444704</v>
      </c>
      <c r="K46" s="25">
        <v>91.364804272255498</v>
      </c>
      <c r="L46" s="25">
        <v>8.6618976321188903</v>
      </c>
      <c r="M46" s="25">
        <v>91.338102367881106</v>
      </c>
      <c r="N46" s="25">
        <v>8.4918694866617095</v>
      </c>
      <c r="O46" s="25">
        <v>91.508130513338301</v>
      </c>
      <c r="P46" s="25">
        <v>8.2137201818460408</v>
      </c>
      <c r="Q46" s="25">
        <v>91.786279818154</v>
      </c>
      <c r="R46" s="25">
        <v>8.0685050080375902</v>
      </c>
      <c r="S46" s="25">
        <v>91.931494991962396</v>
      </c>
    </row>
    <row r="47" spans="1:19" x14ac:dyDescent="0.2">
      <c r="A47" s="22" t="s">
        <v>50</v>
      </c>
      <c r="B47" s="17">
        <v>7.9028491359178004</v>
      </c>
      <c r="C47" s="17">
        <v>92.097150864082195</v>
      </c>
      <c r="D47" s="17">
        <v>7.8574108818011297</v>
      </c>
      <c r="E47" s="17">
        <v>92.142589118198899</v>
      </c>
      <c r="F47" s="17">
        <v>8.6010037641154309</v>
      </c>
      <c r="G47" s="17">
        <v>91.398996235884596</v>
      </c>
      <c r="H47" s="17">
        <v>9.7550801501698405</v>
      </c>
      <c r="I47" s="17">
        <v>90.244919849830197</v>
      </c>
      <c r="J47" s="17">
        <v>10.143092313536799</v>
      </c>
      <c r="K47" s="17">
        <v>89.856907686463202</v>
      </c>
      <c r="L47" s="17">
        <v>10.017658245042099</v>
      </c>
      <c r="M47" s="17">
        <v>89.982341754957901</v>
      </c>
      <c r="N47" s="17">
        <v>9.7617514488087593</v>
      </c>
      <c r="O47" s="17">
        <v>90.238248551191205</v>
      </c>
      <c r="P47" s="17">
        <v>9.3561184009765004</v>
      </c>
      <c r="Q47" s="17">
        <v>90.643881599023501</v>
      </c>
      <c r="R47" s="17">
        <v>9.2167604382588095</v>
      </c>
      <c r="S47" s="17">
        <v>90.783239561741198</v>
      </c>
    </row>
    <row r="48" spans="1:19" x14ac:dyDescent="0.2">
      <c r="A48" s="22" t="s">
        <v>52</v>
      </c>
      <c r="B48" s="17">
        <v>1.80533751962323</v>
      </c>
      <c r="C48" s="17">
        <v>98.194662480376806</v>
      </c>
      <c r="D48" s="17">
        <v>1.8073616927485101</v>
      </c>
      <c r="E48" s="17">
        <v>98.192638307251499</v>
      </c>
      <c r="F48" s="17">
        <v>1.9340659340659301</v>
      </c>
      <c r="G48" s="17">
        <v>98.065934065934101</v>
      </c>
      <c r="H48" s="17">
        <v>2.0779827223908498</v>
      </c>
      <c r="I48" s="17">
        <v>97.9220172776092</v>
      </c>
      <c r="J48" s="17">
        <v>2.265625</v>
      </c>
      <c r="K48" s="17">
        <v>97.734375</v>
      </c>
      <c r="L48" s="17">
        <v>2.3088923556942298</v>
      </c>
      <c r="M48" s="17">
        <v>97.691107644305802</v>
      </c>
      <c r="N48" s="17">
        <v>2.23410950283197</v>
      </c>
      <c r="O48" s="17">
        <v>97.765890497168002</v>
      </c>
      <c r="P48" s="17">
        <v>1.99021207177814</v>
      </c>
      <c r="Q48" s="17">
        <v>98.009787928221897</v>
      </c>
      <c r="R48" s="17">
        <v>1.8239492466296601</v>
      </c>
      <c r="S48" s="17">
        <v>98.176050753370305</v>
      </c>
    </row>
    <row r="49" spans="1:19" x14ac:dyDescent="0.2">
      <c r="A49" s="23" t="s">
        <v>53</v>
      </c>
      <c r="B49" s="19">
        <v>9.67741935483871</v>
      </c>
      <c r="C49" s="19">
        <v>90.322580645161295</v>
      </c>
      <c r="D49" s="19">
        <v>7.6142131979695398</v>
      </c>
      <c r="E49" s="19">
        <v>92.385786802030495</v>
      </c>
      <c r="F49" s="19">
        <v>13.181818181818199</v>
      </c>
      <c r="G49" s="19">
        <v>86.818181818181799</v>
      </c>
      <c r="H49" s="19">
        <v>7.7922077922077904</v>
      </c>
      <c r="I49" s="19">
        <v>92.207792207792195</v>
      </c>
      <c r="J49" s="19">
        <v>11.6279069767442</v>
      </c>
      <c r="K49" s="19">
        <v>88.3720930232558</v>
      </c>
      <c r="L49" s="19">
        <v>12.5</v>
      </c>
      <c r="M49" s="19">
        <v>87.5</v>
      </c>
      <c r="N49" s="19">
        <v>10</v>
      </c>
      <c r="O49" s="19">
        <v>90</v>
      </c>
      <c r="P49" s="19">
        <v>11.0236220472441</v>
      </c>
      <c r="Q49" s="19">
        <v>88.976377952755897</v>
      </c>
      <c r="R49" s="19">
        <v>9.7222222222222197</v>
      </c>
      <c r="S49" s="19">
        <v>90.2777777777778</v>
      </c>
    </row>
    <row r="50" spans="1:19" x14ac:dyDescent="0.2">
      <c r="A50" s="9" t="s">
        <v>19</v>
      </c>
    </row>
    <row r="51" spans="1:19" x14ac:dyDescent="0.2">
      <c r="A51" s="21" t="s">
        <v>60</v>
      </c>
      <c r="B51" s="25">
        <v>68.270446880269802</v>
      </c>
      <c r="C51" s="25">
        <v>31.729553119730198</v>
      </c>
      <c r="D51" s="25">
        <v>68.127086061937604</v>
      </c>
      <c r="E51" s="25">
        <v>31.8729139380624</v>
      </c>
      <c r="F51" s="25">
        <v>69.093416563838304</v>
      </c>
      <c r="G51" s="25">
        <v>30.9065834361617</v>
      </c>
      <c r="H51" s="25">
        <v>71.799038760762102</v>
      </c>
      <c r="I51" s="25">
        <v>28.200961239237898</v>
      </c>
      <c r="J51" s="25">
        <v>72.902635431918</v>
      </c>
      <c r="K51" s="25">
        <v>27.097364568082</v>
      </c>
      <c r="L51" s="25">
        <v>74.3506232408524</v>
      </c>
      <c r="M51" s="25">
        <v>25.6493767591476</v>
      </c>
      <c r="N51" s="25">
        <v>74.431471306471295</v>
      </c>
      <c r="O51" s="25">
        <v>25.568528693528702</v>
      </c>
      <c r="P51" s="25">
        <v>75.420129940837001</v>
      </c>
      <c r="Q51" s="25">
        <v>24.579870059162999</v>
      </c>
      <c r="R51" s="25">
        <v>75.591882750845599</v>
      </c>
      <c r="S51" s="25">
        <v>24.4081172491545</v>
      </c>
    </row>
    <row r="52" spans="1:19" x14ac:dyDescent="0.2">
      <c r="A52" s="22" t="s">
        <v>50</v>
      </c>
      <c r="B52" s="17">
        <v>78.015435501653798</v>
      </c>
      <c r="C52" s="17">
        <v>21.984564498346199</v>
      </c>
      <c r="D52" s="17">
        <v>78.149457939590704</v>
      </c>
      <c r="E52" s="17">
        <v>21.8505420604093</v>
      </c>
      <c r="F52" s="17">
        <v>78.706276952563499</v>
      </c>
      <c r="G52" s="17">
        <v>21.293723047436501</v>
      </c>
      <c r="H52" s="17">
        <v>81.097805279793405</v>
      </c>
      <c r="I52" s="17">
        <v>18.902194720206602</v>
      </c>
      <c r="J52" s="17">
        <v>82.062114107980094</v>
      </c>
      <c r="K52" s="17">
        <v>17.937885892019899</v>
      </c>
      <c r="L52" s="17">
        <v>83.054216568106099</v>
      </c>
      <c r="M52" s="17">
        <v>16.945783431893901</v>
      </c>
      <c r="N52" s="17">
        <v>82.754591765200701</v>
      </c>
      <c r="O52" s="17">
        <v>17.245408234799299</v>
      </c>
      <c r="P52" s="17">
        <v>83.279263480929401</v>
      </c>
      <c r="Q52" s="17">
        <v>16.720736519070599</v>
      </c>
      <c r="R52" s="17">
        <v>83.419063615368501</v>
      </c>
      <c r="S52" s="17">
        <v>16.580936384631499</v>
      </c>
    </row>
    <row r="53" spans="1:19" x14ac:dyDescent="0.2">
      <c r="A53" s="22" t="s">
        <v>52</v>
      </c>
      <c r="B53" s="17">
        <v>42.476337647286101</v>
      </c>
      <c r="C53" s="17">
        <v>57.523662352713899</v>
      </c>
      <c r="D53" s="17">
        <v>39.9415014624634</v>
      </c>
      <c r="E53" s="17">
        <v>60.0584985375366</v>
      </c>
      <c r="F53" s="17">
        <v>37.660306537378801</v>
      </c>
      <c r="G53" s="17">
        <v>62.339693462621199</v>
      </c>
      <c r="H53" s="17">
        <v>37.730011398795</v>
      </c>
      <c r="I53" s="17">
        <v>62.269988601205</v>
      </c>
      <c r="J53" s="17">
        <v>36.878528501183801</v>
      </c>
      <c r="K53" s="17">
        <v>63.121471498816199</v>
      </c>
      <c r="L53" s="17">
        <v>36.6926744690074</v>
      </c>
      <c r="M53" s="17">
        <v>63.3073255309926</v>
      </c>
      <c r="N53" s="17">
        <v>36.5372237717228</v>
      </c>
      <c r="O53" s="17">
        <v>63.4627762282772</v>
      </c>
      <c r="P53" s="17">
        <v>36.636045494313201</v>
      </c>
      <c r="Q53" s="17">
        <v>63.363954505686799</v>
      </c>
      <c r="R53" s="17">
        <v>37.032190526040303</v>
      </c>
      <c r="S53" s="17">
        <v>62.967809473959697</v>
      </c>
    </row>
    <row r="54" spans="1:19" x14ac:dyDescent="0.2">
      <c r="A54" s="22" t="s">
        <v>53</v>
      </c>
      <c r="B54" s="17">
        <v>73.195876288659804</v>
      </c>
      <c r="C54" s="17">
        <v>26.8041237113402</v>
      </c>
      <c r="D54" s="17">
        <v>70.300751879699206</v>
      </c>
      <c r="E54" s="17">
        <v>29.699248120300801</v>
      </c>
      <c r="F54" s="17">
        <v>70.344827586206904</v>
      </c>
      <c r="G54" s="17">
        <v>29.6551724137931</v>
      </c>
      <c r="H54" s="17">
        <v>72.8706624605678</v>
      </c>
      <c r="I54" s="17">
        <v>27.1293375394322</v>
      </c>
      <c r="J54" s="17">
        <v>74.6527777777778</v>
      </c>
      <c r="K54" s="17">
        <v>25.3472222222222</v>
      </c>
      <c r="L54" s="17">
        <v>63.909774436090203</v>
      </c>
      <c r="M54" s="17">
        <v>36.090225563909797</v>
      </c>
      <c r="N54" s="17">
        <v>64.6666666666667</v>
      </c>
      <c r="O54" s="17">
        <v>35.3333333333333</v>
      </c>
      <c r="P54" s="17">
        <v>63.905325443787</v>
      </c>
      <c r="Q54" s="17">
        <v>36.094674556213</v>
      </c>
      <c r="R54" s="17">
        <v>66.137566137566097</v>
      </c>
      <c r="S54" s="17">
        <v>33.862433862433903</v>
      </c>
    </row>
    <row r="55" spans="1:19" x14ac:dyDescent="0.2">
      <c r="A55" s="21" t="s">
        <v>61</v>
      </c>
      <c r="B55" s="25">
        <v>42.640316205533601</v>
      </c>
      <c r="C55" s="25">
        <v>57.359683794466399</v>
      </c>
      <c r="D55" s="25">
        <v>44.163251510414497</v>
      </c>
      <c r="E55" s="25">
        <v>55.836748489585503</v>
      </c>
      <c r="F55" s="25">
        <v>46.753293891328802</v>
      </c>
      <c r="G55" s="25">
        <v>53.246706108671198</v>
      </c>
      <c r="H55" s="25">
        <v>51.035651301912203</v>
      </c>
      <c r="I55" s="25">
        <v>48.964348698087797</v>
      </c>
      <c r="J55" s="25">
        <v>52.873352855051202</v>
      </c>
      <c r="K55" s="25">
        <v>47.126647144948798</v>
      </c>
      <c r="L55" s="25">
        <v>54.636480617661299</v>
      </c>
      <c r="M55" s="25">
        <v>45.363519382338701</v>
      </c>
      <c r="N55" s="25">
        <v>55.143860184690503</v>
      </c>
      <c r="O55" s="25">
        <v>44.856139815309497</v>
      </c>
      <c r="P55" s="25">
        <v>56.617540293306199</v>
      </c>
      <c r="Q55" s="25">
        <v>43.382459706693801</v>
      </c>
      <c r="R55" s="25">
        <v>56.593954638102304</v>
      </c>
      <c r="S55" s="25">
        <v>43.406045361897696</v>
      </c>
    </row>
    <row r="56" spans="1:19" x14ac:dyDescent="0.2">
      <c r="A56" s="22" t="s">
        <v>50</v>
      </c>
      <c r="B56" s="17">
        <v>54.957736126424102</v>
      </c>
      <c r="C56" s="17">
        <v>45.042263873575898</v>
      </c>
      <c r="D56" s="17">
        <v>56.2152133580705</v>
      </c>
      <c r="E56" s="17">
        <v>43.7847866419295</v>
      </c>
      <c r="F56" s="17">
        <v>58.1292826680723</v>
      </c>
      <c r="G56" s="17">
        <v>41.8707173319277</v>
      </c>
      <c r="H56" s="17">
        <v>61.959667007968697</v>
      </c>
      <c r="I56" s="17">
        <v>38.040332992031303</v>
      </c>
      <c r="J56" s="17">
        <v>63.362889373752402</v>
      </c>
      <c r="K56" s="17">
        <v>36.637110626247598</v>
      </c>
      <c r="L56" s="17">
        <v>64.473488048501693</v>
      </c>
      <c r="M56" s="17">
        <v>35.5265119514983</v>
      </c>
      <c r="N56" s="17">
        <v>64.666292765002794</v>
      </c>
      <c r="O56" s="17">
        <v>35.333707234997199</v>
      </c>
      <c r="P56" s="17">
        <v>65.529788260049997</v>
      </c>
      <c r="Q56" s="17">
        <v>34.470211739950003</v>
      </c>
      <c r="R56" s="17">
        <v>65.651900062985504</v>
      </c>
      <c r="S56" s="17">
        <v>34.348099937014503</v>
      </c>
    </row>
    <row r="57" spans="1:19" x14ac:dyDescent="0.2">
      <c r="A57" s="22" t="s">
        <v>52</v>
      </c>
      <c r="B57" s="17">
        <v>10.1216920996716</v>
      </c>
      <c r="C57" s="17">
        <v>89.878307900328394</v>
      </c>
      <c r="D57" s="17">
        <v>10.627234319142</v>
      </c>
      <c r="E57" s="17">
        <v>89.372765680857995</v>
      </c>
      <c r="F57" s="17">
        <v>9.5431789737171506</v>
      </c>
      <c r="G57" s="17">
        <v>90.456821026282896</v>
      </c>
      <c r="H57" s="17">
        <v>11.073115127829301</v>
      </c>
      <c r="I57" s="17">
        <v>88.926884872170604</v>
      </c>
      <c r="J57" s="17">
        <v>11.83970856102</v>
      </c>
      <c r="K57" s="17">
        <v>88.160291438979996</v>
      </c>
      <c r="L57" s="17">
        <v>11.9852622453403</v>
      </c>
      <c r="M57" s="17">
        <v>88.014737754659706</v>
      </c>
      <c r="N57" s="17">
        <v>11.6069512980047</v>
      </c>
      <c r="O57" s="17">
        <v>88.393048701995298</v>
      </c>
      <c r="P57" s="17">
        <v>12.532808398950101</v>
      </c>
      <c r="Q57" s="17">
        <v>87.467191601049905</v>
      </c>
      <c r="R57" s="17">
        <v>11.9863909971212</v>
      </c>
      <c r="S57" s="17">
        <v>88.013609002878795</v>
      </c>
    </row>
    <row r="58" spans="1:19" x14ac:dyDescent="0.2">
      <c r="A58" s="22" t="s">
        <v>53</v>
      </c>
      <c r="B58" s="17">
        <v>46.632124352331601</v>
      </c>
      <c r="C58" s="17">
        <v>53.367875647668399</v>
      </c>
      <c r="D58" s="17">
        <v>38.576779026217203</v>
      </c>
      <c r="E58" s="17">
        <v>61.423220973782797</v>
      </c>
      <c r="F58" s="17">
        <v>48.275862068965502</v>
      </c>
      <c r="G58" s="17">
        <v>51.724137931034498</v>
      </c>
      <c r="H58" s="17">
        <v>51.1111111111111</v>
      </c>
      <c r="I58" s="17">
        <v>48.8888888888889</v>
      </c>
      <c r="J58" s="17">
        <v>50.519031141868503</v>
      </c>
      <c r="K58" s="17">
        <v>49.480968858131497</v>
      </c>
      <c r="L58" s="17">
        <v>45.801526717557302</v>
      </c>
      <c r="M58" s="17">
        <v>54.198473282442698</v>
      </c>
      <c r="N58" s="17">
        <v>49.664429530201303</v>
      </c>
      <c r="O58" s="17">
        <v>50.335570469798697</v>
      </c>
      <c r="P58" s="17">
        <v>46.060606060606098</v>
      </c>
      <c r="Q58" s="17">
        <v>53.939393939393902</v>
      </c>
      <c r="R58" s="17">
        <v>45.161290322580598</v>
      </c>
      <c r="S58" s="17">
        <v>54.838709677419402</v>
      </c>
    </row>
    <row r="59" spans="1:19" x14ac:dyDescent="0.2">
      <c r="A59" s="21" t="s">
        <v>62</v>
      </c>
      <c r="B59" s="25">
        <v>6.8135110923749798</v>
      </c>
      <c r="C59" s="25">
        <v>93.186488907625005</v>
      </c>
      <c r="D59" s="25">
        <v>7.2324785602636101</v>
      </c>
      <c r="E59" s="25">
        <v>92.767521439736399</v>
      </c>
      <c r="F59" s="25">
        <v>7.8542392566782802</v>
      </c>
      <c r="G59" s="25">
        <v>92.145760743321702</v>
      </c>
      <c r="H59" s="25">
        <v>7.2821576763485503</v>
      </c>
      <c r="I59" s="25">
        <v>92.717842323651496</v>
      </c>
      <c r="J59" s="25">
        <v>6.47510980966325</v>
      </c>
      <c r="K59" s="25">
        <v>93.524890190336706</v>
      </c>
      <c r="L59" s="25">
        <v>5.8624849215922801</v>
      </c>
      <c r="M59" s="25">
        <v>94.137515078407702</v>
      </c>
      <c r="N59" s="25">
        <v>5.7315118675112604</v>
      </c>
      <c r="O59" s="25">
        <v>94.268488132488699</v>
      </c>
      <c r="P59" s="25">
        <v>5.5390199637023603</v>
      </c>
      <c r="Q59" s="25">
        <v>94.460980036297599</v>
      </c>
      <c r="R59" s="25">
        <v>5.5411030176899096</v>
      </c>
      <c r="S59" s="25">
        <v>94.458896982310094</v>
      </c>
    </row>
    <row r="60" spans="1:19" x14ac:dyDescent="0.2">
      <c r="A60" s="22" t="s">
        <v>50</v>
      </c>
      <c r="B60" s="17">
        <v>8.6806321205439207</v>
      </c>
      <c r="C60" s="17">
        <v>91.319367879456095</v>
      </c>
      <c r="D60" s="17">
        <v>9.0677179962894208</v>
      </c>
      <c r="E60" s="17">
        <v>90.932282003710597</v>
      </c>
      <c r="F60" s="17">
        <v>9.6075518711965096</v>
      </c>
      <c r="G60" s="17">
        <v>90.392448128803494</v>
      </c>
      <c r="H60" s="17">
        <v>8.6675866981258096</v>
      </c>
      <c r="I60" s="17">
        <v>91.332413301874197</v>
      </c>
      <c r="J60" s="17">
        <v>7.58089225198459</v>
      </c>
      <c r="K60" s="17">
        <v>92.419107748015406</v>
      </c>
      <c r="L60" s="17">
        <v>6.67859272510435</v>
      </c>
      <c r="M60" s="17">
        <v>93.321407274895606</v>
      </c>
      <c r="N60" s="17">
        <v>6.6361342181512297</v>
      </c>
      <c r="O60" s="17">
        <v>93.363865781848801</v>
      </c>
      <c r="P60" s="17">
        <v>6.1020515518148297</v>
      </c>
      <c r="Q60" s="17">
        <v>93.897948448185204</v>
      </c>
      <c r="R60" s="17">
        <v>6.0882800608828003</v>
      </c>
      <c r="S60" s="17">
        <v>93.911719939117205</v>
      </c>
    </row>
    <row r="61" spans="1:19" x14ac:dyDescent="0.2">
      <c r="A61" s="22" t="s">
        <v>52</v>
      </c>
      <c r="B61" s="17">
        <v>1.98956924859958</v>
      </c>
      <c r="C61" s="17">
        <v>98.010430751400406</v>
      </c>
      <c r="D61" s="17">
        <v>2.0799480012999698</v>
      </c>
      <c r="E61" s="17">
        <v>97.920051998700004</v>
      </c>
      <c r="F61" s="17">
        <v>2.2684605757196499</v>
      </c>
      <c r="G61" s="17">
        <v>97.731539424280399</v>
      </c>
      <c r="H61" s="17">
        <v>2.3615635179153101</v>
      </c>
      <c r="I61" s="17">
        <v>97.6384364820847</v>
      </c>
      <c r="J61" s="17">
        <v>2.3132969034608402</v>
      </c>
      <c r="K61" s="17">
        <v>97.686703096539205</v>
      </c>
      <c r="L61" s="17">
        <v>2.3407022106632001</v>
      </c>
      <c r="M61" s="17">
        <v>97.659297789336804</v>
      </c>
      <c r="N61" s="17">
        <v>1.7167381974248901</v>
      </c>
      <c r="O61" s="17">
        <v>98.283261802575097</v>
      </c>
      <c r="P61" s="17">
        <v>2.8433945756780399</v>
      </c>
      <c r="Q61" s="17">
        <v>97.156605424321995</v>
      </c>
      <c r="R61" s="17">
        <v>2.8788275320596699</v>
      </c>
      <c r="S61" s="17">
        <v>97.121172467940298</v>
      </c>
    </row>
    <row r="62" spans="1:19" x14ac:dyDescent="0.2">
      <c r="A62" s="22" t="s">
        <v>53</v>
      </c>
      <c r="B62" s="17">
        <v>4.6153846153846203</v>
      </c>
      <c r="C62" s="17">
        <v>95.384615384615401</v>
      </c>
      <c r="D62" s="17">
        <v>7.43494423791822</v>
      </c>
      <c r="E62" s="17">
        <v>92.565055762081798</v>
      </c>
      <c r="F62" s="17">
        <v>4.8109965635738803</v>
      </c>
      <c r="G62" s="17">
        <v>95.189003436426106</v>
      </c>
      <c r="H62" s="17">
        <v>4.41640378548896</v>
      </c>
      <c r="I62" s="17">
        <v>95.583596214511005</v>
      </c>
      <c r="J62" s="17">
        <v>3.1141868512110702</v>
      </c>
      <c r="K62" s="17">
        <v>96.885813148788898</v>
      </c>
      <c r="L62" s="17">
        <v>4.5454545454545503</v>
      </c>
      <c r="M62" s="17">
        <v>95.454545454545496</v>
      </c>
      <c r="N62" s="17">
        <v>1.35135135135135</v>
      </c>
      <c r="O62" s="17">
        <v>98.648648648648603</v>
      </c>
      <c r="P62" s="17">
        <v>2.4096385542168699</v>
      </c>
      <c r="Q62" s="17">
        <v>97.590361445783103</v>
      </c>
      <c r="R62" s="17">
        <v>4.2105263157894699</v>
      </c>
      <c r="S62" s="17">
        <v>95.789473684210506</v>
      </c>
    </row>
    <row r="63" spans="1:19" x14ac:dyDescent="0.2">
      <c r="A63" s="21" t="s">
        <v>63</v>
      </c>
      <c r="B63" s="25">
        <v>16.206387688415699</v>
      </c>
      <c r="C63" s="25">
        <v>83.793612311584297</v>
      </c>
      <c r="D63" s="25">
        <v>15.3485424588086</v>
      </c>
      <c r="E63" s="25">
        <v>84.651457541191405</v>
      </c>
      <c r="F63" s="25">
        <v>14.8887517694458</v>
      </c>
      <c r="G63" s="25">
        <v>85.111248230554295</v>
      </c>
      <c r="H63" s="25">
        <v>15.46787468013</v>
      </c>
      <c r="I63" s="25">
        <v>84.532125319870005</v>
      </c>
      <c r="J63" s="25">
        <v>16.2536149650401</v>
      </c>
      <c r="K63" s="25">
        <v>83.7463850349599</v>
      </c>
      <c r="L63" s="25">
        <v>17.141823153323401</v>
      </c>
      <c r="M63" s="25">
        <v>82.858176846676599</v>
      </c>
      <c r="N63" s="25">
        <v>17.2371684792978</v>
      </c>
      <c r="O63" s="25">
        <v>82.762831520702207</v>
      </c>
      <c r="P63" s="25">
        <v>19.027223230490002</v>
      </c>
      <c r="Q63" s="25">
        <v>80.972776769510006</v>
      </c>
      <c r="R63" s="25">
        <v>19.514310494362501</v>
      </c>
      <c r="S63" s="25">
        <v>80.485689505637495</v>
      </c>
    </row>
    <row r="64" spans="1:19" x14ac:dyDescent="0.2">
      <c r="A64" s="22" t="s">
        <v>50</v>
      </c>
      <c r="B64" s="17">
        <v>19.257625872840901</v>
      </c>
      <c r="C64" s="17">
        <v>80.742374127159096</v>
      </c>
      <c r="D64" s="17">
        <v>18.407931354359899</v>
      </c>
      <c r="E64" s="17">
        <v>81.592068645640097</v>
      </c>
      <c r="F64" s="17">
        <v>17.590684747711901</v>
      </c>
      <c r="G64" s="17">
        <v>82.409315252288096</v>
      </c>
      <c r="H64" s="17">
        <v>18.0029381649824</v>
      </c>
      <c r="I64" s="17">
        <v>81.997061835017604</v>
      </c>
      <c r="J64" s="17">
        <v>18.8643328071316</v>
      </c>
      <c r="K64" s="17">
        <v>81.135667192868397</v>
      </c>
      <c r="L64" s="17">
        <v>19.693882621875499</v>
      </c>
      <c r="M64" s="17">
        <v>80.306117378124497</v>
      </c>
      <c r="N64" s="17">
        <v>19.6859226023556</v>
      </c>
      <c r="O64" s="17">
        <v>80.314077397644397</v>
      </c>
      <c r="P64" s="17">
        <v>21.432642146332899</v>
      </c>
      <c r="Q64" s="17">
        <v>78.567357853667104</v>
      </c>
      <c r="R64" s="17">
        <v>21.945202603401199</v>
      </c>
      <c r="S64" s="17">
        <v>78.054797396598801</v>
      </c>
    </row>
    <row r="65" spans="1:19" x14ac:dyDescent="0.2">
      <c r="A65" s="22" t="s">
        <v>52</v>
      </c>
      <c r="B65" s="17">
        <v>8.0564142194744992</v>
      </c>
      <c r="C65" s="17">
        <v>91.943585780525495</v>
      </c>
      <c r="D65" s="17">
        <v>6.6135846603834896</v>
      </c>
      <c r="E65" s="17">
        <v>93.386415339616505</v>
      </c>
      <c r="F65" s="17">
        <v>5.8979974968710902</v>
      </c>
      <c r="G65" s="17">
        <v>94.102002503128901</v>
      </c>
      <c r="H65" s="17">
        <v>5.8133854421104099</v>
      </c>
      <c r="I65" s="17">
        <v>94.186614557889598</v>
      </c>
      <c r="J65" s="17">
        <v>5.5737704918032804</v>
      </c>
      <c r="K65" s="17">
        <v>94.426229508196698</v>
      </c>
      <c r="L65" s="17">
        <v>5.76506285218899</v>
      </c>
      <c r="M65" s="17">
        <v>94.234937147810996</v>
      </c>
      <c r="N65" s="17">
        <v>5.8571122076807596</v>
      </c>
      <c r="O65" s="17">
        <v>94.1428877923192</v>
      </c>
      <c r="P65" s="17">
        <v>6.6943775978998001</v>
      </c>
      <c r="Q65" s="17">
        <v>93.305622402100198</v>
      </c>
      <c r="R65" s="17">
        <v>7.1447265113844498</v>
      </c>
      <c r="S65" s="17">
        <v>92.855273488615495</v>
      </c>
    </row>
    <row r="66" spans="1:19" x14ac:dyDescent="0.2">
      <c r="A66" s="22" t="s">
        <v>53</v>
      </c>
      <c r="B66" s="17">
        <v>19.689119170984501</v>
      </c>
      <c r="C66" s="17">
        <v>80.310880829015503</v>
      </c>
      <c r="D66" s="17">
        <v>19.0298507462687</v>
      </c>
      <c r="E66" s="17">
        <v>80.970149253731293</v>
      </c>
      <c r="F66" s="17">
        <v>18.620689655172399</v>
      </c>
      <c r="G66" s="17">
        <v>81.379310344827601</v>
      </c>
      <c r="H66" s="17">
        <v>22.9299363057325</v>
      </c>
      <c r="I66" s="17">
        <v>77.070063694267503</v>
      </c>
      <c r="J66" s="17">
        <v>24.5674740484429</v>
      </c>
      <c r="K66" s="17">
        <v>75.432525951557096</v>
      </c>
      <c r="L66" s="17">
        <v>25.7575757575758</v>
      </c>
      <c r="M66" s="17">
        <v>74.242424242424207</v>
      </c>
      <c r="N66" s="17">
        <v>21.6216216216216</v>
      </c>
      <c r="O66" s="17">
        <v>78.3783783783784</v>
      </c>
      <c r="P66" s="17">
        <v>27.976190476190499</v>
      </c>
      <c r="Q66" s="17">
        <v>72.023809523809504</v>
      </c>
      <c r="R66" s="17">
        <v>24.5989304812834</v>
      </c>
      <c r="S66" s="17">
        <v>75.401069518716596</v>
      </c>
    </row>
    <row r="67" spans="1:19" x14ac:dyDescent="0.2">
      <c r="A67" s="21" t="s">
        <v>64</v>
      </c>
      <c r="B67" s="25">
        <v>6.1291172595520402</v>
      </c>
      <c r="C67" s="25">
        <v>93.870882740447996</v>
      </c>
      <c r="D67" s="25">
        <v>6.02872834811998</v>
      </c>
      <c r="E67" s="25">
        <v>93.971271651880002</v>
      </c>
      <c r="F67" s="25">
        <v>6.8672643461217397</v>
      </c>
      <c r="G67" s="25">
        <v>93.132735653878299</v>
      </c>
      <c r="H67" s="25">
        <v>7.71438450899032</v>
      </c>
      <c r="I67" s="25">
        <v>92.285615491009693</v>
      </c>
      <c r="J67" s="25">
        <v>8.2656124167215808</v>
      </c>
      <c r="K67" s="25">
        <v>91.734387583278405</v>
      </c>
      <c r="L67" s="25">
        <v>8.2639642900229209</v>
      </c>
      <c r="M67" s="25">
        <v>91.736035709977102</v>
      </c>
      <c r="N67" s="25">
        <v>8.1587483304712798</v>
      </c>
      <c r="O67" s="25">
        <v>91.841251669528702</v>
      </c>
      <c r="P67" s="25">
        <v>7.9095429961160102</v>
      </c>
      <c r="Q67" s="25">
        <v>92.090457003883998</v>
      </c>
      <c r="R67" s="25">
        <v>7.9521311191085298</v>
      </c>
      <c r="S67" s="25">
        <v>92.0478688808915</v>
      </c>
    </row>
    <row r="68" spans="1:19" x14ac:dyDescent="0.2">
      <c r="A68" s="22" t="s">
        <v>50</v>
      </c>
      <c r="B68" s="17">
        <v>7.7177508269018702</v>
      </c>
      <c r="C68" s="17">
        <v>92.282249173098094</v>
      </c>
      <c r="D68" s="17">
        <v>7.5656559800568104</v>
      </c>
      <c r="E68" s="17">
        <v>92.434344019943197</v>
      </c>
      <c r="F68" s="17">
        <v>8.3952273707412903</v>
      </c>
      <c r="G68" s="17">
        <v>91.604772629258704</v>
      </c>
      <c r="H68" s="17">
        <v>9.2819302853581505</v>
      </c>
      <c r="I68" s="17">
        <v>90.718069714641899</v>
      </c>
      <c r="J68" s="17">
        <v>9.8105673693007702</v>
      </c>
      <c r="K68" s="17">
        <v>90.189432630699201</v>
      </c>
      <c r="L68" s="17">
        <v>9.66555682552303</v>
      </c>
      <c r="M68" s="17">
        <v>90.334443174477002</v>
      </c>
      <c r="N68" s="17">
        <v>9.4877547205085104</v>
      </c>
      <c r="O68" s="17">
        <v>90.512245279491495</v>
      </c>
      <c r="P68" s="17">
        <v>9.1140239358204393</v>
      </c>
      <c r="Q68" s="17">
        <v>90.885976064179602</v>
      </c>
      <c r="R68" s="17">
        <v>9.2006508161444405</v>
      </c>
      <c r="S68" s="17">
        <v>90.799349183855597</v>
      </c>
    </row>
    <row r="69" spans="1:19" x14ac:dyDescent="0.2">
      <c r="A69" s="22" t="s">
        <v>52</v>
      </c>
      <c r="B69" s="17">
        <v>1.81572339192583</v>
      </c>
      <c r="C69" s="17">
        <v>98.1842766080742</v>
      </c>
      <c r="D69" s="17">
        <v>1.6737081572960699</v>
      </c>
      <c r="E69" s="17">
        <v>98.326291842703895</v>
      </c>
      <c r="F69" s="17">
        <v>1.67396745932416</v>
      </c>
      <c r="G69" s="17">
        <v>98.326032540675797</v>
      </c>
      <c r="H69" s="17">
        <v>1.88894316886501</v>
      </c>
      <c r="I69" s="17">
        <v>98.111056831135002</v>
      </c>
      <c r="J69" s="17">
        <v>2.0582877959927099</v>
      </c>
      <c r="K69" s="17">
        <v>97.941712204007302</v>
      </c>
      <c r="L69" s="17">
        <v>2.0589510186389299</v>
      </c>
      <c r="M69" s="17">
        <v>97.941048981361106</v>
      </c>
      <c r="N69" s="17">
        <v>1.95278969957082</v>
      </c>
      <c r="O69" s="17">
        <v>98.047210300429199</v>
      </c>
      <c r="P69" s="17">
        <v>1.8376722817764199</v>
      </c>
      <c r="Q69" s="17">
        <v>98.162327718223594</v>
      </c>
      <c r="R69" s="17">
        <v>1.596440722324</v>
      </c>
      <c r="S69" s="17">
        <v>98.403559277675996</v>
      </c>
    </row>
    <row r="70" spans="1:19" x14ac:dyDescent="0.2">
      <c r="A70" s="23" t="s">
        <v>53</v>
      </c>
      <c r="B70" s="19">
        <v>9.8445595854922292</v>
      </c>
      <c r="C70" s="19">
        <v>90.155440414507794</v>
      </c>
      <c r="D70" s="19">
        <v>7.11610486891386</v>
      </c>
      <c r="E70" s="19">
        <v>92.883895131086106</v>
      </c>
      <c r="F70" s="19">
        <v>11.3793103448276</v>
      </c>
      <c r="G70" s="19">
        <v>88.620689655172399</v>
      </c>
      <c r="H70" s="19">
        <v>9.4936708860759502</v>
      </c>
      <c r="I70" s="19">
        <v>90.506329113924096</v>
      </c>
      <c r="J70" s="19">
        <v>11.034482758620699</v>
      </c>
      <c r="K70" s="19">
        <v>88.965517241379303</v>
      </c>
      <c r="L70" s="19">
        <v>11.538461538461499</v>
      </c>
      <c r="M70" s="19">
        <v>88.461538461538495</v>
      </c>
      <c r="N70" s="19">
        <v>11.4093959731544</v>
      </c>
      <c r="O70" s="19">
        <v>88.590604026845597</v>
      </c>
      <c r="P70" s="19">
        <v>9.5808383233532908</v>
      </c>
      <c r="Q70" s="19">
        <v>90.419161676646695</v>
      </c>
      <c r="R70" s="19">
        <v>10.5820105820106</v>
      </c>
      <c r="S70" s="19">
        <v>89.417989417989403</v>
      </c>
    </row>
    <row r="72" spans="1:19" x14ac:dyDescent="0.2">
      <c r="A72" s="13" t="s">
        <v>20</v>
      </c>
    </row>
    <row r="73" spans="1:19" x14ac:dyDescent="0.2">
      <c r="A73" s="13" t="s">
        <v>65</v>
      </c>
    </row>
    <row r="74" spans="1:19" x14ac:dyDescent="0.2">
      <c r="A74" s="13" t="s">
        <v>24</v>
      </c>
    </row>
    <row r="75" spans="1:19" x14ac:dyDescent="0.2">
      <c r="A75" s="13"/>
    </row>
    <row r="76" spans="1:19" x14ac:dyDescent="0.2">
      <c r="A76" s="13" t="s">
        <v>141</v>
      </c>
    </row>
    <row r="77" spans="1:19" x14ac:dyDescent="0.2">
      <c r="A77" s="13" t="s">
        <v>276</v>
      </c>
    </row>
  </sheetData>
  <mergeCells count="10">
    <mergeCell ref="L5:M5"/>
    <mergeCell ref="N5:O5"/>
    <mergeCell ref="P5:Q5"/>
    <mergeCell ref="R5:S5"/>
    <mergeCell ref="B7:S7"/>
    <mergeCell ref="B5:C5"/>
    <mergeCell ref="D5:E5"/>
    <mergeCell ref="F5:G5"/>
    <mergeCell ref="H5:I5"/>
    <mergeCell ref="J5:K5"/>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78"/>
  <sheetViews>
    <sheetView showGridLines="0" workbookViewId="0">
      <pane xSplit="1" ySplit="6" topLeftCell="B64"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HYPERLINK("#'Contents'!A17", "Link to contents")</f>
        <v>Link to contents</v>
      </c>
    </row>
    <row r="3" spans="1:10" ht="15" x14ac:dyDescent="0.25">
      <c r="A3" s="2" t="s">
        <v>71</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1" t="s">
        <v>60</v>
      </c>
      <c r="B8" s="25">
        <v>4.2228280625227201</v>
      </c>
      <c r="C8" s="25">
        <v>4.5538116591928297</v>
      </c>
      <c r="D8" s="25">
        <v>4.6739620938628201</v>
      </c>
      <c r="E8" s="25">
        <v>5.0266329704510104</v>
      </c>
      <c r="F8" s="25">
        <v>5.4988649262202003</v>
      </c>
      <c r="G8" s="25">
        <v>5.9476567255021298</v>
      </c>
      <c r="H8" s="25">
        <v>6.0752445447705004</v>
      </c>
      <c r="I8" s="25">
        <v>6.3406913073237501</v>
      </c>
      <c r="J8" s="25">
        <v>6.4084870116993899</v>
      </c>
    </row>
    <row r="9" spans="1:10" x14ac:dyDescent="0.2">
      <c r="A9" s="22" t="s">
        <v>50</v>
      </c>
      <c r="B9" s="17">
        <v>4.6071267478574596</v>
      </c>
      <c r="C9" s="17">
        <v>4.9105527638191004</v>
      </c>
      <c r="D9" s="17">
        <v>5.0124470338983098</v>
      </c>
      <c r="E9" s="17">
        <v>5.3612729717615402</v>
      </c>
      <c r="F9" s="17">
        <v>5.8194087403598997</v>
      </c>
      <c r="G9" s="17">
        <v>6.2784269662921304</v>
      </c>
      <c r="H9" s="17">
        <v>6.3954696591853697</v>
      </c>
      <c r="I9" s="17">
        <v>6.6704995287464701</v>
      </c>
      <c r="J9" s="17">
        <v>6.7275311611633501</v>
      </c>
    </row>
    <row r="10" spans="1:10" x14ac:dyDescent="0.2">
      <c r="A10" s="22" t="s">
        <v>52</v>
      </c>
      <c r="B10" s="17">
        <v>2.4750499001996</v>
      </c>
      <c r="C10" s="17">
        <v>2.5676691729323302</v>
      </c>
      <c r="D10" s="17">
        <v>2.4596375617792399</v>
      </c>
      <c r="E10" s="17">
        <v>2.5341812400635901</v>
      </c>
      <c r="F10" s="17">
        <v>2.8109540636042398</v>
      </c>
      <c r="G10" s="17">
        <v>2.80215053763441</v>
      </c>
      <c r="H10" s="17">
        <v>2.7958333333333298</v>
      </c>
      <c r="I10" s="17">
        <v>2.8097087378640802</v>
      </c>
      <c r="J10" s="17">
        <v>3.02257336343115</v>
      </c>
    </row>
    <row r="11" spans="1:10" x14ac:dyDescent="0.2">
      <c r="A11" s="22" t="s">
        <v>53</v>
      </c>
      <c r="B11" s="17">
        <v>4.9393939393939403</v>
      </c>
      <c r="C11" s="17">
        <v>4.3921568627451002</v>
      </c>
      <c r="D11" s="17">
        <v>6.0204081632653104</v>
      </c>
      <c r="E11" s="17">
        <v>6.4339622641509404</v>
      </c>
      <c r="F11" s="17">
        <v>5.9807692307692299</v>
      </c>
      <c r="G11" s="17">
        <v>5.28571428571429</v>
      </c>
      <c r="H11" s="17">
        <v>7.4583333333333304</v>
      </c>
      <c r="I11" s="17">
        <v>9.2083333333333304</v>
      </c>
      <c r="J11" s="17">
        <v>7.92592592592593</v>
      </c>
    </row>
    <row r="12" spans="1:10" x14ac:dyDescent="0.2">
      <c r="A12" s="21" t="s">
        <v>61</v>
      </c>
      <c r="B12" s="25">
        <v>1.97033656588705</v>
      </c>
      <c r="C12" s="25">
        <v>2.0685224839400398</v>
      </c>
      <c r="D12" s="25">
        <v>2.23370273794003</v>
      </c>
      <c r="E12" s="25">
        <v>2.4530787846195201</v>
      </c>
      <c r="F12" s="25">
        <v>2.6526854219948799</v>
      </c>
      <c r="G12" s="25">
        <v>2.83103913630229</v>
      </c>
      <c r="H12" s="25">
        <v>2.8490797546012301</v>
      </c>
      <c r="I12" s="25">
        <v>2.9324503311258301</v>
      </c>
      <c r="J12" s="25">
        <v>3.0888604353393099</v>
      </c>
    </row>
    <row r="13" spans="1:10" x14ac:dyDescent="0.2">
      <c r="A13" s="22" t="s">
        <v>50</v>
      </c>
      <c r="B13" s="17">
        <v>2.01239925604464</v>
      </c>
      <c r="C13" s="17">
        <v>2.1118269673262802</v>
      </c>
      <c r="D13" s="17">
        <v>2.27402011793271</v>
      </c>
      <c r="E13" s="17">
        <v>2.49230330672748</v>
      </c>
      <c r="F13" s="17">
        <v>2.7041340178330202</v>
      </c>
      <c r="G13" s="17">
        <v>2.87890735004224</v>
      </c>
      <c r="H13" s="17">
        <v>2.8990261404408</v>
      </c>
      <c r="I13" s="17">
        <v>2.9877343207590799</v>
      </c>
      <c r="J13" s="17">
        <v>3.1365461847389602</v>
      </c>
    </row>
    <row r="14" spans="1:10" x14ac:dyDescent="0.2">
      <c r="A14" s="22" t="s">
        <v>52</v>
      </c>
      <c r="B14" s="17">
        <v>1.3697478991596601</v>
      </c>
      <c r="C14" s="17">
        <v>1.3834586466165399</v>
      </c>
      <c r="D14" s="17">
        <v>1.43333333333333</v>
      </c>
      <c r="E14" s="17">
        <v>1.5204678362573101</v>
      </c>
      <c r="F14" s="17">
        <v>1.57309941520468</v>
      </c>
      <c r="G14" s="17">
        <v>1.6736111111111101</v>
      </c>
      <c r="H14" s="17">
        <v>1.6</v>
      </c>
      <c r="I14" s="17">
        <v>1.6052631578947401</v>
      </c>
      <c r="J14" s="17">
        <v>1.86928104575163</v>
      </c>
    </row>
    <row r="15" spans="1:10" x14ac:dyDescent="0.2">
      <c r="A15" s="22" t="s">
        <v>53</v>
      </c>
      <c r="B15" s="17">
        <v>2.1428571428571401</v>
      </c>
      <c r="C15" s="17">
        <v>1.9655172413793101</v>
      </c>
      <c r="D15" s="17">
        <v>2.3428571428571399</v>
      </c>
      <c r="E15" s="17">
        <v>3</v>
      </c>
      <c r="F15" s="17">
        <v>2.5</v>
      </c>
      <c r="G15" s="17">
        <v>2.5</v>
      </c>
      <c r="H15" s="17">
        <v>2.7777777777777799</v>
      </c>
      <c r="I15" s="17">
        <v>3.6315789473684199</v>
      </c>
      <c r="J15" s="17">
        <v>3.5882352941176499</v>
      </c>
    </row>
    <row r="16" spans="1:10" x14ac:dyDescent="0.2">
      <c r="A16" s="21" t="s">
        <v>62</v>
      </c>
      <c r="B16" s="25">
        <v>1.3189655172413799</v>
      </c>
      <c r="C16" s="25">
        <v>1.34234234234234</v>
      </c>
      <c r="D16" s="25">
        <v>1.3783783783783801</v>
      </c>
      <c r="E16" s="25">
        <v>1.3412322274881501</v>
      </c>
      <c r="F16" s="25">
        <v>1.3409961685823799</v>
      </c>
      <c r="G16" s="25">
        <v>1.3967889908256901</v>
      </c>
      <c r="H16" s="25">
        <v>1.3829787234042601</v>
      </c>
      <c r="I16" s="25">
        <v>1.4186507936507899</v>
      </c>
      <c r="J16" s="25">
        <v>1.45132743362832</v>
      </c>
    </row>
    <row r="17" spans="1:10" x14ac:dyDescent="0.2">
      <c r="A17" s="22" t="s">
        <v>50</v>
      </c>
      <c r="B17" s="17">
        <v>1.33860759493671</v>
      </c>
      <c r="C17" s="17">
        <v>1.35748792270531</v>
      </c>
      <c r="D17" s="17">
        <v>1.3834862385321101</v>
      </c>
      <c r="E17" s="17">
        <v>1.36486486486486</v>
      </c>
      <c r="F17" s="17">
        <v>1.3535564853556501</v>
      </c>
      <c r="G17" s="17">
        <v>1.4152334152334201</v>
      </c>
      <c r="H17" s="17">
        <v>1.4013452914798199</v>
      </c>
      <c r="I17" s="17">
        <v>1.4533622559652899</v>
      </c>
      <c r="J17" s="17">
        <v>1.4841075794620999</v>
      </c>
    </row>
    <row r="18" spans="1:10" x14ac:dyDescent="0.2">
      <c r="A18" s="22" t="s">
        <v>52</v>
      </c>
      <c r="B18" s="17">
        <v>1.12903225806452</v>
      </c>
      <c r="C18" s="17">
        <v>1.0476190476190499</v>
      </c>
      <c r="D18" s="17">
        <v>1.1219512195121999</v>
      </c>
      <c r="E18" s="17">
        <v>1</v>
      </c>
      <c r="F18" s="17">
        <v>1.2195121951219501</v>
      </c>
      <c r="G18" s="17">
        <v>1.1428571428571399</v>
      </c>
      <c r="H18" s="17">
        <v>1.0416666666666701</v>
      </c>
      <c r="I18" s="17">
        <v>1.0487804878048801</v>
      </c>
      <c r="J18" s="17">
        <v>1.11904761904762</v>
      </c>
    </row>
    <row r="19" spans="1:10" x14ac:dyDescent="0.2">
      <c r="A19" s="22" t="s">
        <v>53</v>
      </c>
      <c r="B19" s="17" t="s">
        <v>72</v>
      </c>
      <c r="C19" s="17">
        <v>1.3333333333333299</v>
      </c>
      <c r="D19" s="17">
        <v>2.6666666666666701</v>
      </c>
      <c r="E19" s="17" t="s">
        <v>72</v>
      </c>
      <c r="F19" s="17" t="s">
        <v>72</v>
      </c>
      <c r="G19" s="17" t="s">
        <v>72</v>
      </c>
      <c r="H19" s="17" t="s">
        <v>72</v>
      </c>
      <c r="I19" s="17" t="s">
        <v>72</v>
      </c>
      <c r="J19" s="17" t="s">
        <v>72</v>
      </c>
    </row>
    <row r="20" spans="1:10" x14ac:dyDescent="0.2">
      <c r="A20" s="21" t="s">
        <v>63</v>
      </c>
      <c r="B20" s="25">
        <v>1.41651376146789</v>
      </c>
      <c r="C20" s="25">
        <v>1.4255639097744399</v>
      </c>
      <c r="D20" s="25">
        <v>1.4088669950738899</v>
      </c>
      <c r="E20" s="25">
        <v>1.38662131519274</v>
      </c>
      <c r="F20" s="25">
        <v>1.36363636363636</v>
      </c>
      <c r="G20" s="25">
        <v>1.40149094781683</v>
      </c>
      <c r="H20" s="25">
        <v>1.43006263048017</v>
      </c>
      <c r="I20" s="25">
        <v>1.50680272108844</v>
      </c>
      <c r="J20" s="25">
        <v>1.5267175572519101</v>
      </c>
    </row>
    <row r="21" spans="1:10" x14ac:dyDescent="0.2">
      <c r="A21" s="22" t="s">
        <v>50</v>
      </c>
      <c r="B21" s="17">
        <v>1.4253897550111401</v>
      </c>
      <c r="C21" s="17">
        <v>1.4363001745200701</v>
      </c>
      <c r="D21" s="17">
        <v>1.42165242165242</v>
      </c>
      <c r="E21" s="17">
        <v>1.41184210526316</v>
      </c>
      <c r="F21" s="17">
        <v>1.35689455388181</v>
      </c>
      <c r="G21" s="17">
        <v>1.4106113033448699</v>
      </c>
      <c r="H21" s="17">
        <v>1.4492099322799099</v>
      </c>
      <c r="I21" s="17">
        <v>1.51685393258427</v>
      </c>
      <c r="J21" s="17">
        <v>1.53485952133195</v>
      </c>
    </row>
    <row r="22" spans="1:10" x14ac:dyDescent="0.2">
      <c r="A22" s="22" t="s">
        <v>52</v>
      </c>
      <c r="B22" s="17">
        <v>1.35227272727273</v>
      </c>
      <c r="C22" s="17">
        <v>1.2976190476190499</v>
      </c>
      <c r="D22" s="17">
        <v>1.30612244897959</v>
      </c>
      <c r="E22" s="17">
        <v>1.21904761904762</v>
      </c>
      <c r="F22" s="17">
        <v>1.4102564102564099</v>
      </c>
      <c r="G22" s="17">
        <v>1.3030303030303001</v>
      </c>
      <c r="H22" s="17">
        <v>1.1884057971014499</v>
      </c>
      <c r="I22" s="17">
        <v>1.3263157894736799</v>
      </c>
      <c r="J22" s="17">
        <v>1.4390243902438999</v>
      </c>
    </row>
    <row r="23" spans="1:10" x14ac:dyDescent="0.2">
      <c r="A23" s="22" t="s">
        <v>53</v>
      </c>
      <c r="B23" s="17">
        <v>1.625</v>
      </c>
      <c r="C23" s="17">
        <v>2</v>
      </c>
      <c r="D23" s="17">
        <v>1.5</v>
      </c>
      <c r="E23" s="17">
        <v>1.29411764705882</v>
      </c>
      <c r="F23" s="17">
        <v>1.5</v>
      </c>
      <c r="G23" s="17">
        <v>1.1666666666666701</v>
      </c>
      <c r="H23" s="17" t="s">
        <v>72</v>
      </c>
      <c r="I23" s="17">
        <v>2</v>
      </c>
      <c r="J23" s="17">
        <v>1.4</v>
      </c>
    </row>
    <row r="24" spans="1:10" x14ac:dyDescent="0.2">
      <c r="A24" s="21" t="s">
        <v>64</v>
      </c>
      <c r="B24" s="25">
        <v>1.15086206896552</v>
      </c>
      <c r="C24" s="25">
        <v>1.1413427561837499</v>
      </c>
      <c r="D24" s="25">
        <v>1.12592592592593</v>
      </c>
      <c r="E24" s="25">
        <v>1.1481481481481499</v>
      </c>
      <c r="F24" s="25">
        <v>1.15441176470588</v>
      </c>
      <c r="G24" s="25">
        <v>1.17813765182186</v>
      </c>
      <c r="H24" s="25">
        <v>1.17005545286506</v>
      </c>
      <c r="I24" s="25">
        <v>1.1486013986014001</v>
      </c>
      <c r="J24" s="25">
        <v>1.1749049429657801</v>
      </c>
    </row>
    <row r="25" spans="1:10" x14ac:dyDescent="0.2">
      <c r="A25" s="22" t="s">
        <v>50</v>
      </c>
      <c r="B25" s="17">
        <v>1.17156862745098</v>
      </c>
      <c r="C25" s="17">
        <v>1.1472868217054299</v>
      </c>
      <c r="D25" s="17">
        <v>1.1338582677165401</v>
      </c>
      <c r="E25" s="17">
        <v>1.1495535714285701</v>
      </c>
      <c r="F25" s="17">
        <v>1.1585127201565599</v>
      </c>
      <c r="G25" s="17">
        <v>1.18723404255319</v>
      </c>
      <c r="H25" s="17">
        <v>1.17704280155642</v>
      </c>
      <c r="I25" s="17">
        <v>1.15384615384615</v>
      </c>
      <c r="J25" s="17">
        <v>1.1778656126482201</v>
      </c>
    </row>
    <row r="26" spans="1:10" x14ac:dyDescent="0.2">
      <c r="A26" s="22" t="s">
        <v>52</v>
      </c>
      <c r="B26" s="17">
        <v>1</v>
      </c>
      <c r="C26" s="17">
        <v>1.0952380952381</v>
      </c>
      <c r="D26" s="17">
        <v>1</v>
      </c>
      <c r="E26" s="17">
        <v>1.07407407407407</v>
      </c>
      <c r="F26" s="17">
        <v>1.0384615384615401</v>
      </c>
      <c r="G26" s="17">
        <v>1</v>
      </c>
      <c r="H26" s="17">
        <v>1</v>
      </c>
      <c r="I26" s="17">
        <v>1</v>
      </c>
      <c r="J26" s="17">
        <v>1</v>
      </c>
    </row>
    <row r="27" spans="1:10" x14ac:dyDescent="0.2">
      <c r="A27" s="23" t="s">
        <v>53</v>
      </c>
      <c r="B27" s="19">
        <v>1</v>
      </c>
      <c r="C27" s="19">
        <v>1</v>
      </c>
      <c r="D27" s="19">
        <v>1</v>
      </c>
      <c r="E27" s="19">
        <v>1.27272727272727</v>
      </c>
      <c r="F27" s="19">
        <v>1.28571428571429</v>
      </c>
      <c r="G27" s="19" t="s">
        <v>72</v>
      </c>
      <c r="H27" s="19">
        <v>1.1666666666666701</v>
      </c>
      <c r="I27" s="19" t="s">
        <v>72</v>
      </c>
      <c r="J27" s="19">
        <v>1.4</v>
      </c>
    </row>
    <row r="28" spans="1:10" x14ac:dyDescent="0.2">
      <c r="A28" s="9" t="s">
        <v>18</v>
      </c>
    </row>
    <row r="29" spans="1:10" x14ac:dyDescent="0.2">
      <c r="A29" s="21" t="s">
        <v>60</v>
      </c>
      <c r="B29" s="25">
        <v>4.5508283501617504</v>
      </c>
      <c r="C29" s="25">
        <v>4.6340608570973396</v>
      </c>
      <c r="D29" s="25">
        <v>4.7800451961925603</v>
      </c>
      <c r="E29" s="25">
        <v>5.2864093207861202</v>
      </c>
      <c r="F29" s="25">
        <v>5.6901408450704203</v>
      </c>
      <c r="G29" s="25">
        <v>5.9235875497860997</v>
      </c>
      <c r="H29" s="25">
        <v>6.1926521401875796</v>
      </c>
      <c r="I29" s="25">
        <v>6.5252261306532704</v>
      </c>
      <c r="J29" s="25">
        <v>6.6167945094872804</v>
      </c>
    </row>
    <row r="30" spans="1:10" x14ac:dyDescent="0.2">
      <c r="A30" s="22" t="s">
        <v>50</v>
      </c>
      <c r="B30" s="17">
        <v>4.9023460759795201</v>
      </c>
      <c r="C30" s="17">
        <v>4.9718886983037898</v>
      </c>
      <c r="D30" s="17">
        <v>5.0832476875642296</v>
      </c>
      <c r="E30" s="17">
        <v>5.5914213013449698</v>
      </c>
      <c r="F30" s="17">
        <v>5.9779332615715797</v>
      </c>
      <c r="G30" s="17">
        <v>6.2192674769557099</v>
      </c>
      <c r="H30" s="17">
        <v>6.5109800574222101</v>
      </c>
      <c r="I30" s="17">
        <v>6.8195703010815496</v>
      </c>
      <c r="J30" s="17">
        <v>6.9300044189129499</v>
      </c>
    </row>
    <row r="31" spans="1:10" x14ac:dyDescent="0.2">
      <c r="A31" s="22" t="s">
        <v>52</v>
      </c>
      <c r="B31" s="17">
        <v>2.7356932153392299</v>
      </c>
      <c r="C31" s="17">
        <v>2.7401247401247399</v>
      </c>
      <c r="D31" s="17">
        <v>2.5914396887159499</v>
      </c>
      <c r="E31" s="17">
        <v>2.6949052132701401</v>
      </c>
      <c r="F31" s="17">
        <v>2.96156485929993</v>
      </c>
      <c r="G31" s="17">
        <v>2.8794788273615599</v>
      </c>
      <c r="H31" s="17">
        <v>2.85913185913186</v>
      </c>
      <c r="I31" s="17">
        <v>3.00518134715026</v>
      </c>
      <c r="J31" s="17">
        <v>2.8539094650205801</v>
      </c>
    </row>
    <row r="32" spans="1:10" x14ac:dyDescent="0.2">
      <c r="A32" s="22" t="s">
        <v>53</v>
      </c>
      <c r="B32" s="17">
        <v>5.6972477064220204</v>
      </c>
      <c r="C32" s="17">
        <v>5.3602941176470598</v>
      </c>
      <c r="D32" s="17">
        <v>5.4387096774193502</v>
      </c>
      <c r="E32" s="17">
        <v>6.29213483146067</v>
      </c>
      <c r="F32" s="17">
        <v>7.1165644171779103</v>
      </c>
      <c r="G32" s="17">
        <v>7.52112676056338</v>
      </c>
      <c r="H32" s="17">
        <v>5.75342465753425</v>
      </c>
      <c r="I32" s="17">
        <v>7.1084337349397604</v>
      </c>
      <c r="J32" s="17">
        <v>7.7755102040816304</v>
      </c>
    </row>
    <row r="33" spans="1:10" x14ac:dyDescent="0.2">
      <c r="A33" s="21" t="s">
        <v>61</v>
      </c>
      <c r="B33" s="25">
        <v>1.96402083004576</v>
      </c>
      <c r="C33" s="25">
        <v>2.0049273220004902</v>
      </c>
      <c r="D33" s="25">
        <v>2.1309487414653998</v>
      </c>
      <c r="E33" s="25">
        <v>2.3355072463768098</v>
      </c>
      <c r="F33" s="25">
        <v>2.5115837447778202</v>
      </c>
      <c r="G33" s="25">
        <v>2.6072874493927101</v>
      </c>
      <c r="H33" s="25">
        <v>2.7054853947748998</v>
      </c>
      <c r="I33" s="25">
        <v>2.7967634029472901</v>
      </c>
      <c r="J33" s="25">
        <v>2.8851454823889702</v>
      </c>
    </row>
    <row r="34" spans="1:10" x14ac:dyDescent="0.2">
      <c r="A34" s="22" t="s">
        <v>50</v>
      </c>
      <c r="B34" s="17">
        <v>2.0061391541609801</v>
      </c>
      <c r="C34" s="17">
        <v>2.0445301076698099</v>
      </c>
      <c r="D34" s="17">
        <v>2.1680363321799301</v>
      </c>
      <c r="E34" s="17">
        <v>2.3731027857828999</v>
      </c>
      <c r="F34" s="17">
        <v>2.5466063348416301</v>
      </c>
      <c r="G34" s="17">
        <v>2.6546014223543102</v>
      </c>
      <c r="H34" s="17">
        <v>2.7509817742422702</v>
      </c>
      <c r="I34" s="17">
        <v>2.8359066089248701</v>
      </c>
      <c r="J34" s="17">
        <v>2.9274717755730402</v>
      </c>
    </row>
    <row r="35" spans="1:10" x14ac:dyDescent="0.2">
      <c r="A35" s="22" t="s">
        <v>52</v>
      </c>
      <c r="B35" s="17">
        <v>1.31435643564356</v>
      </c>
      <c r="C35" s="17">
        <v>1.3742802303263</v>
      </c>
      <c r="D35" s="17">
        <v>1.3673913043478301</v>
      </c>
      <c r="E35" s="17">
        <v>1.4833005893909601</v>
      </c>
      <c r="F35" s="17">
        <v>1.7098121085594999</v>
      </c>
      <c r="G35" s="17">
        <v>1.4914425427872899</v>
      </c>
      <c r="H35" s="17">
        <v>1.62694300518135</v>
      </c>
      <c r="I35" s="17">
        <v>1.6010498687664001</v>
      </c>
      <c r="J35" s="17">
        <v>1.6327868852459</v>
      </c>
    </row>
    <row r="36" spans="1:10" x14ac:dyDescent="0.2">
      <c r="A36" s="22" t="s">
        <v>53</v>
      </c>
      <c r="B36" s="17">
        <v>2.1884057971014501</v>
      </c>
      <c r="C36" s="17">
        <v>2.4189189189189202</v>
      </c>
      <c r="D36" s="17">
        <v>2.2095238095238101</v>
      </c>
      <c r="E36" s="17">
        <v>2.6859504132231402</v>
      </c>
      <c r="F36" s="17">
        <v>2.8425925925925899</v>
      </c>
      <c r="G36" s="17">
        <v>2.82</v>
      </c>
      <c r="H36" s="17">
        <v>2.0714285714285698</v>
      </c>
      <c r="I36" s="17">
        <v>3.4827586206896601</v>
      </c>
      <c r="J36" s="17">
        <v>3.0441176470588198</v>
      </c>
    </row>
    <row r="37" spans="1:10" x14ac:dyDescent="0.2">
      <c r="A37" s="21" t="s">
        <v>62</v>
      </c>
      <c r="B37" s="25">
        <v>1.3014861995753699</v>
      </c>
      <c r="C37" s="25">
        <v>1.30568720379147</v>
      </c>
      <c r="D37" s="25">
        <v>1.3208147676639099</v>
      </c>
      <c r="E37" s="25">
        <v>1.32336956521739</v>
      </c>
      <c r="F37" s="25">
        <v>1.32958199356913</v>
      </c>
      <c r="G37" s="25">
        <v>1.3238469087340501</v>
      </c>
      <c r="H37" s="25">
        <v>1.31522793404462</v>
      </c>
      <c r="I37" s="25">
        <v>1.32286555446516</v>
      </c>
      <c r="J37" s="25">
        <v>1.3345498783455001</v>
      </c>
    </row>
    <row r="38" spans="1:10" x14ac:dyDescent="0.2">
      <c r="A38" s="22" t="s">
        <v>50</v>
      </c>
      <c r="B38" s="17">
        <v>1.31791907514451</v>
      </c>
      <c r="C38" s="17">
        <v>1.3278260869565199</v>
      </c>
      <c r="D38" s="17">
        <v>1.3321917808219199</v>
      </c>
      <c r="E38" s="17">
        <v>1.3343173431734301</v>
      </c>
      <c r="F38" s="17">
        <v>1.3489583333333299</v>
      </c>
      <c r="G38" s="17">
        <v>1.3411764705882401</v>
      </c>
      <c r="H38" s="17">
        <v>1.32337796086509</v>
      </c>
      <c r="I38" s="17">
        <v>1.3433799784714699</v>
      </c>
      <c r="J38" s="17">
        <v>1.3524699599465999</v>
      </c>
    </row>
    <row r="39" spans="1:10" x14ac:dyDescent="0.2">
      <c r="A39" s="22" t="s">
        <v>52</v>
      </c>
      <c r="B39" s="17">
        <v>1.0845070422535199</v>
      </c>
      <c r="C39" s="17">
        <v>1.07476635514019</v>
      </c>
      <c r="D39" s="17">
        <v>1.1826923076923099</v>
      </c>
      <c r="E39" s="17">
        <v>1.11320754716981</v>
      </c>
      <c r="F39" s="17">
        <v>1.0697674418604699</v>
      </c>
      <c r="G39" s="17">
        <v>1.1375</v>
      </c>
      <c r="H39" s="17">
        <v>1.1754385964912299</v>
      </c>
      <c r="I39" s="17">
        <v>1.1034482758620701</v>
      </c>
      <c r="J39" s="17">
        <v>1.1470588235294099</v>
      </c>
    </row>
    <row r="40" spans="1:10" x14ac:dyDescent="0.2">
      <c r="A40" s="22" t="s">
        <v>53</v>
      </c>
      <c r="B40" s="17">
        <v>1.5</v>
      </c>
      <c r="C40" s="17">
        <v>1.2222222222222201</v>
      </c>
      <c r="D40" s="17">
        <v>1</v>
      </c>
      <c r="E40" s="17">
        <v>2</v>
      </c>
      <c r="F40" s="17">
        <v>1.3333333333333299</v>
      </c>
      <c r="G40" s="17">
        <v>1</v>
      </c>
      <c r="H40" s="17" t="s">
        <v>72</v>
      </c>
      <c r="I40" s="17" t="s">
        <v>72</v>
      </c>
      <c r="J40" s="17">
        <v>1.2</v>
      </c>
    </row>
    <row r="41" spans="1:10" x14ac:dyDescent="0.2">
      <c r="A41" s="21" t="s">
        <v>63</v>
      </c>
      <c r="B41" s="25">
        <v>1.4422924901185801</v>
      </c>
      <c r="C41" s="25">
        <v>1.42630691399663</v>
      </c>
      <c r="D41" s="25">
        <v>1.4066869300911899</v>
      </c>
      <c r="E41" s="25">
        <v>1.42288418708241</v>
      </c>
      <c r="F41" s="25">
        <v>1.39219064025266</v>
      </c>
      <c r="G41" s="25">
        <v>1.41967509025271</v>
      </c>
      <c r="H41" s="25">
        <v>1.4401349072512599</v>
      </c>
      <c r="I41" s="25">
        <v>1.5039350713231701</v>
      </c>
      <c r="J41" s="25">
        <v>1.52562988705474</v>
      </c>
    </row>
    <row r="42" spans="1:10" x14ac:dyDescent="0.2">
      <c r="A42" s="22" t="s">
        <v>50</v>
      </c>
      <c r="B42" s="17">
        <v>1.4601566098572101</v>
      </c>
      <c r="C42" s="17">
        <v>1.4446579554189101</v>
      </c>
      <c r="D42" s="17">
        <v>1.4206803637588401</v>
      </c>
      <c r="E42" s="17">
        <v>1.4369671132764901</v>
      </c>
      <c r="F42" s="17">
        <v>1.4046875000000001</v>
      </c>
      <c r="G42" s="17">
        <v>1.4257105943152499</v>
      </c>
      <c r="H42" s="17">
        <v>1.4485868911605499</v>
      </c>
      <c r="I42" s="17">
        <v>1.5132164354880899</v>
      </c>
      <c r="J42" s="17">
        <v>1.5298136645962701</v>
      </c>
    </row>
    <row r="43" spans="1:10" x14ac:dyDescent="0.2">
      <c r="A43" s="22" t="s">
        <v>52</v>
      </c>
      <c r="B43" s="17">
        <v>1.3069908814589699</v>
      </c>
      <c r="C43" s="17">
        <v>1.26791277258567</v>
      </c>
      <c r="D43" s="17">
        <v>1.25806451612903</v>
      </c>
      <c r="E43" s="17">
        <v>1.2023809523809501</v>
      </c>
      <c r="F43" s="17">
        <v>1.2105263157894699</v>
      </c>
      <c r="G43" s="17">
        <v>1.325</v>
      </c>
      <c r="H43" s="17">
        <v>1.3118811881188099</v>
      </c>
      <c r="I43" s="17">
        <v>1.3222748815165899</v>
      </c>
      <c r="J43" s="17">
        <v>1.3874345549738201</v>
      </c>
    </row>
    <row r="44" spans="1:10" x14ac:dyDescent="0.2">
      <c r="A44" s="22" t="s">
        <v>53</v>
      </c>
      <c r="B44" s="17">
        <v>1.63333333333333</v>
      </c>
      <c r="C44" s="17">
        <v>1.5</v>
      </c>
      <c r="D44" s="17">
        <v>1.4047619047619</v>
      </c>
      <c r="E44" s="17">
        <v>1.58928571428571</v>
      </c>
      <c r="F44" s="17">
        <v>1.41818181818182</v>
      </c>
      <c r="G44" s="17">
        <v>1.4285714285714299</v>
      </c>
      <c r="H44" s="17">
        <v>1.36666666666667</v>
      </c>
      <c r="I44" s="17">
        <v>1.5882352941176501</v>
      </c>
      <c r="J44" s="17">
        <v>1.8333333333333299</v>
      </c>
    </row>
    <row r="45" spans="1:10" x14ac:dyDescent="0.2">
      <c r="A45" s="21" t="s">
        <v>64</v>
      </c>
      <c r="B45" s="25">
        <v>1.13225806451613</v>
      </c>
      <c r="C45" s="25">
        <v>1.1154855643044601</v>
      </c>
      <c r="D45" s="25">
        <v>1.1546738399462</v>
      </c>
      <c r="E45" s="25">
        <v>1.1209862385321101</v>
      </c>
      <c r="F45" s="25">
        <v>1.17338003502627</v>
      </c>
      <c r="G45" s="25">
        <v>1.1702944942381599</v>
      </c>
      <c r="H45" s="25">
        <v>1.1608260325406801</v>
      </c>
      <c r="I45" s="25">
        <v>1.16552582451773</v>
      </c>
      <c r="J45" s="25">
        <v>1.1517241379310299</v>
      </c>
    </row>
    <row r="46" spans="1:10" x14ac:dyDescent="0.2">
      <c r="A46" s="22" t="s">
        <v>50</v>
      </c>
      <c r="B46" s="17">
        <v>1.1347517730496499</v>
      </c>
      <c r="C46" s="17">
        <v>1.1214149139579399</v>
      </c>
      <c r="D46" s="17">
        <v>1.1582786287381499</v>
      </c>
      <c r="E46" s="17">
        <v>1.12583995113012</v>
      </c>
      <c r="F46" s="17">
        <v>1.1810237203495599</v>
      </c>
      <c r="G46" s="17">
        <v>1.1769491525423701</v>
      </c>
      <c r="H46" s="17">
        <v>1.16358839050132</v>
      </c>
      <c r="I46" s="17">
        <v>1.16764514024788</v>
      </c>
      <c r="J46" s="17">
        <v>1.14939759036145</v>
      </c>
    </row>
    <row r="47" spans="1:10" x14ac:dyDescent="0.2">
      <c r="A47" s="22" t="s">
        <v>52</v>
      </c>
      <c r="B47" s="17">
        <v>1.02898550724638</v>
      </c>
      <c r="C47" s="17">
        <v>1.0365853658536599</v>
      </c>
      <c r="D47" s="17">
        <v>1.0681818181818199</v>
      </c>
      <c r="E47" s="17">
        <v>1.02247191011236</v>
      </c>
      <c r="F47" s="17">
        <v>1.0344827586206899</v>
      </c>
      <c r="G47" s="17">
        <v>1.0270270270270301</v>
      </c>
      <c r="H47" s="17">
        <v>1.12676056338028</v>
      </c>
      <c r="I47" s="17">
        <v>1.0655737704918</v>
      </c>
      <c r="J47" s="17">
        <v>1.1956521739130399</v>
      </c>
    </row>
    <row r="48" spans="1:10" x14ac:dyDescent="0.2">
      <c r="A48" s="23" t="s">
        <v>53</v>
      </c>
      <c r="B48" s="19">
        <v>1.4666666666666699</v>
      </c>
      <c r="C48" s="19">
        <v>1.13333333333333</v>
      </c>
      <c r="D48" s="19">
        <v>1.25</v>
      </c>
      <c r="E48" s="19">
        <v>1.1666666666666701</v>
      </c>
      <c r="F48" s="19">
        <v>1.1666666666666701</v>
      </c>
      <c r="G48" s="19">
        <v>1.2307692307692299</v>
      </c>
      <c r="H48" s="19">
        <v>1</v>
      </c>
      <c r="I48" s="19">
        <v>1.3846153846153799</v>
      </c>
      <c r="J48" s="19">
        <v>1.21428571428571</v>
      </c>
    </row>
    <row r="49" spans="1:10" x14ac:dyDescent="0.2">
      <c r="A49" s="9" t="s">
        <v>19</v>
      </c>
    </row>
    <row r="50" spans="1:10" x14ac:dyDescent="0.2">
      <c r="A50" s="21" t="s">
        <v>60</v>
      </c>
      <c r="B50" s="25">
        <v>4.4808924573457896</v>
      </c>
      <c r="C50" s="25">
        <v>4.6162004589716599</v>
      </c>
      <c r="D50" s="25">
        <v>4.7551481403656197</v>
      </c>
      <c r="E50" s="25">
        <v>5.22205634481098</v>
      </c>
      <c r="F50" s="25">
        <v>5.6387647501883</v>
      </c>
      <c r="G50" s="25">
        <v>5.9291547239197504</v>
      </c>
      <c r="H50" s="25">
        <v>6.1593950269161803</v>
      </c>
      <c r="I50" s="25">
        <v>6.4719160610290203</v>
      </c>
      <c r="J50" s="25">
        <v>6.5560718178167798</v>
      </c>
    </row>
    <row r="51" spans="1:10" x14ac:dyDescent="0.2">
      <c r="A51" s="22" t="s">
        <v>50</v>
      </c>
      <c r="B51" s="17">
        <v>4.8406821179574102</v>
      </c>
      <c r="C51" s="17">
        <v>4.9583055122783604</v>
      </c>
      <c r="D51" s="17">
        <v>5.0669710806697097</v>
      </c>
      <c r="E51" s="17">
        <v>5.5350496788713803</v>
      </c>
      <c r="F51" s="17">
        <v>5.93561891830731</v>
      </c>
      <c r="G51" s="17">
        <v>6.2340094537186603</v>
      </c>
      <c r="H51" s="17">
        <v>6.4781430023720796</v>
      </c>
      <c r="I51" s="17">
        <v>6.7765845441145496</v>
      </c>
      <c r="J51" s="17">
        <v>6.8711382369596699</v>
      </c>
    </row>
    <row r="52" spans="1:10" x14ac:dyDescent="0.2">
      <c r="A52" s="22" t="s">
        <v>52</v>
      </c>
      <c r="B52" s="17">
        <v>2.6754665452890301</v>
      </c>
      <c r="C52" s="17">
        <v>2.7028897028897001</v>
      </c>
      <c r="D52" s="17">
        <v>2.5575405068550099</v>
      </c>
      <c r="E52" s="17">
        <v>2.65127319810099</v>
      </c>
      <c r="F52" s="17">
        <v>2.9184782608695699</v>
      </c>
      <c r="G52" s="17">
        <v>2.8582398109864098</v>
      </c>
      <c r="H52" s="17">
        <v>2.8425381903642801</v>
      </c>
      <c r="I52" s="17">
        <v>2.94384707287933</v>
      </c>
      <c r="J52" s="17">
        <v>2.90671378091873</v>
      </c>
    </row>
    <row r="53" spans="1:10" x14ac:dyDescent="0.2">
      <c r="A53" s="22" t="s">
        <v>53</v>
      </c>
      <c r="B53" s="17">
        <v>5.52112676056338</v>
      </c>
      <c r="C53" s="17">
        <v>5.0962566844919799</v>
      </c>
      <c r="D53" s="17">
        <v>5.5784313725490202</v>
      </c>
      <c r="E53" s="17">
        <v>6.3246753246753196</v>
      </c>
      <c r="F53" s="17">
        <v>6.8418604651162802</v>
      </c>
      <c r="G53" s="17">
        <v>7.1529411764705904</v>
      </c>
      <c r="H53" s="17">
        <v>6.1752577319587596</v>
      </c>
      <c r="I53" s="17">
        <v>7.5794392523364502</v>
      </c>
      <c r="J53" s="17">
        <v>7.8079999999999998</v>
      </c>
    </row>
    <row r="54" spans="1:10" x14ac:dyDescent="0.2">
      <c r="A54" s="21" t="s">
        <v>61</v>
      </c>
      <c r="B54" s="25">
        <v>1.9653893695920901</v>
      </c>
      <c r="C54" s="25">
        <v>2.0191332631780301</v>
      </c>
      <c r="D54" s="25">
        <v>2.1554227156276702</v>
      </c>
      <c r="E54" s="25">
        <v>2.36513313910157</v>
      </c>
      <c r="F54" s="25">
        <v>2.5496399889227401</v>
      </c>
      <c r="G54" s="25">
        <v>2.6680650621918001</v>
      </c>
      <c r="H54" s="25">
        <v>2.7456923396304802</v>
      </c>
      <c r="I54" s="25">
        <v>2.8356735269603099</v>
      </c>
      <c r="J54" s="25">
        <v>2.9460577733507001</v>
      </c>
    </row>
    <row r="55" spans="1:10" x14ac:dyDescent="0.2">
      <c r="A55" s="22" t="s">
        <v>50</v>
      </c>
      <c r="B55" s="17">
        <v>2.0074896348803</v>
      </c>
      <c r="C55" s="17">
        <v>2.0596122112211201</v>
      </c>
      <c r="D55" s="17">
        <v>2.1932239716429001</v>
      </c>
      <c r="E55" s="17">
        <v>2.4031470038798699</v>
      </c>
      <c r="F55" s="17">
        <v>2.5891705744431399</v>
      </c>
      <c r="G55" s="17">
        <v>2.7157391706489902</v>
      </c>
      <c r="H55" s="17">
        <v>2.79242555651923</v>
      </c>
      <c r="I55" s="17">
        <v>2.8793818571046299</v>
      </c>
      <c r="J55" s="17">
        <v>2.9898464982411301</v>
      </c>
    </row>
    <row r="56" spans="1:10" x14ac:dyDescent="0.2">
      <c r="A56" s="22" t="s">
        <v>52</v>
      </c>
      <c r="B56" s="17">
        <v>1.32695984703633</v>
      </c>
      <c r="C56" s="17">
        <v>1.3761467889908301</v>
      </c>
      <c r="D56" s="17">
        <v>1.38360655737705</v>
      </c>
      <c r="E56" s="17">
        <v>1.4926470588235301</v>
      </c>
      <c r="F56" s="17">
        <v>1.67384615384615</v>
      </c>
      <c r="G56" s="17">
        <v>1.53887884267631</v>
      </c>
      <c r="H56" s="17">
        <v>1.6192236598890899</v>
      </c>
      <c r="I56" s="17">
        <v>1.6013986013985999</v>
      </c>
      <c r="J56" s="17">
        <v>1.7117903930131</v>
      </c>
    </row>
    <row r="57" spans="1:10" x14ac:dyDescent="0.2">
      <c r="A57" s="22" t="s">
        <v>53</v>
      </c>
      <c r="B57" s="17">
        <v>2.1777777777777798</v>
      </c>
      <c r="C57" s="17">
        <v>2.29126213592233</v>
      </c>
      <c r="D57" s="17">
        <v>2.2428571428571402</v>
      </c>
      <c r="E57" s="17">
        <v>2.7639751552795002</v>
      </c>
      <c r="F57" s="17">
        <v>2.75342465753425</v>
      </c>
      <c r="G57" s="17">
        <v>2.7666666666666702</v>
      </c>
      <c r="H57" s="17">
        <v>2.2432432432432399</v>
      </c>
      <c r="I57" s="17">
        <v>3.5194805194805201</v>
      </c>
      <c r="J57" s="17">
        <v>3.1529411764705899</v>
      </c>
    </row>
    <row r="58" spans="1:10" x14ac:dyDescent="0.2">
      <c r="A58" s="21" t="s">
        <v>62</v>
      </c>
      <c r="B58" s="25">
        <v>1.3062015503876001</v>
      </c>
      <c r="C58" s="25">
        <v>1.3152046783625699</v>
      </c>
      <c r="D58" s="25">
        <v>1.3365695792880301</v>
      </c>
      <c r="E58" s="25">
        <v>1.3287410926365799</v>
      </c>
      <c r="F58" s="25">
        <v>1.3333333333333299</v>
      </c>
      <c r="G58" s="25">
        <v>1.34546703296703</v>
      </c>
      <c r="H58" s="25">
        <v>1.33621837549933</v>
      </c>
      <c r="I58" s="25">
        <v>1.35409836065574</v>
      </c>
      <c r="J58" s="25">
        <v>1.3756862745098</v>
      </c>
    </row>
    <row r="59" spans="1:10" x14ac:dyDescent="0.2">
      <c r="A59" s="22" t="s">
        <v>50</v>
      </c>
      <c r="B59" s="17">
        <v>1.32345469940728</v>
      </c>
      <c r="C59" s="17">
        <v>1.33567774936061</v>
      </c>
      <c r="D59" s="17">
        <v>1.34613466334165</v>
      </c>
      <c r="E59" s="17">
        <v>1.34360554699538</v>
      </c>
      <c r="F59" s="17">
        <v>1.3507050889025101</v>
      </c>
      <c r="G59" s="17">
        <v>1.3633655994043199</v>
      </c>
      <c r="H59" s="17">
        <v>1.34767277856135</v>
      </c>
      <c r="I59" s="17">
        <v>1.3795830337886399</v>
      </c>
      <c r="J59" s="17">
        <v>1.3986194995685901</v>
      </c>
    </row>
    <row r="60" spans="1:10" x14ac:dyDescent="0.2">
      <c r="A60" s="22" t="s">
        <v>52</v>
      </c>
      <c r="B60" s="17">
        <v>1.0980392156862699</v>
      </c>
      <c r="C60" s="17">
        <v>1.0703125</v>
      </c>
      <c r="D60" s="17">
        <v>1.16551724137931</v>
      </c>
      <c r="E60" s="17">
        <v>1.0821917808219199</v>
      </c>
      <c r="F60" s="17">
        <v>1.11811023622047</v>
      </c>
      <c r="G60" s="17">
        <v>1.1388888888888899</v>
      </c>
      <c r="H60" s="17">
        <v>1.1358024691358</v>
      </c>
      <c r="I60" s="17">
        <v>1.08527131782946</v>
      </c>
      <c r="J60" s="17">
        <v>1.13636363636364</v>
      </c>
    </row>
    <row r="61" spans="1:10" x14ac:dyDescent="0.2">
      <c r="A61" s="22" t="s">
        <v>53</v>
      </c>
      <c r="B61" s="17">
        <v>1.4285714285714299</v>
      </c>
      <c r="C61" s="17">
        <v>1.2777777777777799</v>
      </c>
      <c r="D61" s="17">
        <v>1.7692307692307701</v>
      </c>
      <c r="E61" s="17">
        <v>1.9166666666666701</v>
      </c>
      <c r="F61" s="17">
        <v>1.2222222222222201</v>
      </c>
      <c r="G61" s="17">
        <v>1</v>
      </c>
      <c r="H61" s="17" t="s">
        <v>72</v>
      </c>
      <c r="I61" s="17">
        <v>1.2</v>
      </c>
      <c r="J61" s="17">
        <v>1.3333333333333299</v>
      </c>
    </row>
    <row r="62" spans="1:10" x14ac:dyDescent="0.2">
      <c r="A62" s="21" t="s">
        <v>63</v>
      </c>
      <c r="B62" s="25">
        <v>1.4377235772357699</v>
      </c>
      <c r="C62" s="25">
        <v>1.4263288350316701</v>
      </c>
      <c r="D62" s="25">
        <v>1.40711847879083</v>
      </c>
      <c r="E62" s="25">
        <v>1.41573535985695</v>
      </c>
      <c r="F62" s="25">
        <v>1.38603603603604</v>
      </c>
      <c r="G62" s="25">
        <v>1.4156697161623299</v>
      </c>
      <c r="H62" s="25">
        <v>1.4381226477750699</v>
      </c>
      <c r="I62" s="25">
        <v>1.50457840518886</v>
      </c>
      <c r="J62" s="25">
        <v>1.52588313708065</v>
      </c>
    </row>
    <row r="63" spans="1:10" x14ac:dyDescent="0.2">
      <c r="A63" s="22" t="s">
        <v>50</v>
      </c>
      <c r="B63" s="17">
        <v>1.45419847328244</v>
      </c>
      <c r="C63" s="17">
        <v>1.44314960629921</v>
      </c>
      <c r="D63" s="17">
        <v>1.42086624897848</v>
      </c>
      <c r="E63" s="17">
        <v>1.4322453016815</v>
      </c>
      <c r="F63" s="17">
        <v>1.39453605710066</v>
      </c>
      <c r="G63" s="17">
        <v>1.4224072672218</v>
      </c>
      <c r="H63" s="17">
        <v>1.44871794871795</v>
      </c>
      <c r="I63" s="17">
        <v>1.51401104520352</v>
      </c>
      <c r="J63" s="17">
        <v>1.53097345132743</v>
      </c>
    </row>
    <row r="64" spans="1:10" x14ac:dyDescent="0.2">
      <c r="A64" s="22" t="s">
        <v>52</v>
      </c>
      <c r="B64" s="17">
        <v>1.3165467625899301</v>
      </c>
      <c r="C64" s="17">
        <v>1.27586206896552</v>
      </c>
      <c r="D64" s="17">
        <v>1.27055702917772</v>
      </c>
      <c r="E64" s="17">
        <v>1.20728291316527</v>
      </c>
      <c r="F64" s="17">
        <v>1.26143790849673</v>
      </c>
      <c r="G64" s="17">
        <v>1.31954887218045</v>
      </c>
      <c r="H64" s="17">
        <v>1.28308823529412</v>
      </c>
      <c r="I64" s="17">
        <v>1.3235294117647101</v>
      </c>
      <c r="J64" s="17">
        <v>1.4029304029303999</v>
      </c>
    </row>
    <row r="65" spans="1:10" x14ac:dyDescent="0.2">
      <c r="A65" s="22" t="s">
        <v>53</v>
      </c>
      <c r="B65" s="17">
        <v>1.6315789473684199</v>
      </c>
      <c r="C65" s="17">
        <v>1.58</v>
      </c>
      <c r="D65" s="17">
        <v>1.42592592592593</v>
      </c>
      <c r="E65" s="17">
        <v>1.52054794520548</v>
      </c>
      <c r="F65" s="17">
        <v>1.4366197183098599</v>
      </c>
      <c r="G65" s="17">
        <v>1.3823529411764699</v>
      </c>
      <c r="H65" s="17">
        <v>1.36363636363636</v>
      </c>
      <c r="I65" s="17">
        <v>1.7021276595744701</v>
      </c>
      <c r="J65" s="17">
        <v>1.7872340425531901</v>
      </c>
    </row>
    <row r="66" spans="1:10" x14ac:dyDescent="0.2">
      <c r="A66" s="21" t="s">
        <v>64</v>
      </c>
      <c r="B66" s="25">
        <v>1.1359724612736699</v>
      </c>
      <c r="C66" s="25">
        <v>1.12061711079944</v>
      </c>
      <c r="D66" s="25">
        <v>1.1485200845665999</v>
      </c>
      <c r="E66" s="25">
        <v>1.1269058295964101</v>
      </c>
      <c r="F66" s="25">
        <v>1.16880815241471</v>
      </c>
      <c r="G66" s="25">
        <v>1.1721789883268501</v>
      </c>
      <c r="H66" s="25">
        <v>1.16316035530622</v>
      </c>
      <c r="I66" s="25">
        <v>1.1610830656264299</v>
      </c>
      <c r="J66" s="25">
        <v>1.1582969432314401</v>
      </c>
    </row>
    <row r="67" spans="1:10" x14ac:dyDescent="0.2">
      <c r="A67" s="22" t="s">
        <v>50</v>
      </c>
      <c r="B67" s="17">
        <v>1.14190476190476</v>
      </c>
      <c r="C67" s="17">
        <v>1.12653374233129</v>
      </c>
      <c r="D67" s="17">
        <v>1.1529680365296799</v>
      </c>
      <c r="E67" s="17">
        <v>1.13093525179856</v>
      </c>
      <c r="F67" s="17">
        <v>1.17557974443919</v>
      </c>
      <c r="G67" s="17">
        <v>1.1794344473007701</v>
      </c>
      <c r="H67" s="17">
        <v>1.1669950738916299</v>
      </c>
      <c r="I67" s="17">
        <v>1.16402116402116</v>
      </c>
      <c r="J67" s="17">
        <v>1.15753424657534</v>
      </c>
    </row>
    <row r="68" spans="1:10" x14ac:dyDescent="0.2">
      <c r="A68" s="22" t="s">
        <v>52</v>
      </c>
      <c r="B68" s="17">
        <v>1.02150537634409</v>
      </c>
      <c r="C68" s="17">
        <v>1.0485436893203901</v>
      </c>
      <c r="D68" s="17">
        <v>1.05607476635514</v>
      </c>
      <c r="E68" s="17">
        <v>1.0344827586206899</v>
      </c>
      <c r="F68" s="17">
        <v>1.0353982300885001</v>
      </c>
      <c r="G68" s="17">
        <v>1.0210526315789501</v>
      </c>
      <c r="H68" s="17">
        <v>1.09782608695652</v>
      </c>
      <c r="I68" s="17">
        <v>1.0476190476190499</v>
      </c>
      <c r="J68" s="17">
        <v>1.14754098360656</v>
      </c>
    </row>
    <row r="69" spans="1:10" x14ac:dyDescent="0.2">
      <c r="A69" s="23" t="s">
        <v>53</v>
      </c>
      <c r="B69" s="19">
        <v>1.3684210526315801</v>
      </c>
      <c r="C69" s="19">
        <v>1.1052631578947401</v>
      </c>
      <c r="D69" s="19">
        <v>1.2121212121212099</v>
      </c>
      <c r="E69" s="19">
        <v>1.2068965517241399</v>
      </c>
      <c r="F69" s="19">
        <v>1.19354838709677</v>
      </c>
      <c r="G69" s="19">
        <v>1.1875</v>
      </c>
      <c r="H69" s="19">
        <v>1.0588235294117601</v>
      </c>
      <c r="I69" s="19">
        <v>1.375</v>
      </c>
      <c r="J69" s="19">
        <v>1.26315789473684</v>
      </c>
    </row>
    <row r="71" spans="1:10" x14ac:dyDescent="0.2">
      <c r="A71" s="13" t="s">
        <v>20</v>
      </c>
    </row>
    <row r="72" spans="1:10" x14ac:dyDescent="0.2">
      <c r="A72" s="13" t="s">
        <v>65</v>
      </c>
    </row>
    <row r="73" spans="1:10" x14ac:dyDescent="0.2">
      <c r="A73" s="13" t="s">
        <v>73</v>
      </c>
    </row>
    <row r="74" spans="1:10" x14ac:dyDescent="0.2">
      <c r="A74" s="13" t="s">
        <v>74</v>
      </c>
    </row>
    <row r="75" spans="1:10" x14ac:dyDescent="0.2">
      <c r="A75" s="13" t="s">
        <v>24</v>
      </c>
    </row>
    <row r="76" spans="1:10" x14ac:dyDescent="0.2">
      <c r="A76" s="13"/>
    </row>
    <row r="77" spans="1:10" x14ac:dyDescent="0.2">
      <c r="A77" s="13" t="s">
        <v>141</v>
      </c>
    </row>
    <row r="78" spans="1:10" x14ac:dyDescent="0.2">
      <c r="A78" s="13" t="s">
        <v>276</v>
      </c>
    </row>
  </sheetData>
  <mergeCells count="1">
    <mergeCell ref="B6:J6"/>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J78"/>
  <sheetViews>
    <sheetView showGridLines="0" workbookViewId="0">
      <pane xSplit="1" ySplit="6" topLeftCell="B64"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HYPERLINK("#'Contents'!A18", "Link to contents")</f>
        <v>Link to contents</v>
      </c>
    </row>
    <row r="3" spans="1:10" ht="15" x14ac:dyDescent="0.25">
      <c r="A3" s="2" t="s">
        <v>76</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1" t="s">
        <v>60</v>
      </c>
      <c r="B8" s="25">
        <v>5.1229397241560299</v>
      </c>
      <c r="C8" s="25">
        <v>5.35474574369844</v>
      </c>
      <c r="D8" s="25">
        <v>5.3208895232240199</v>
      </c>
      <c r="E8" s="25">
        <v>5.21170236940055</v>
      </c>
      <c r="F8" s="25">
        <v>5.5288268927282802</v>
      </c>
      <c r="G8" s="25">
        <v>5.9014583726691203</v>
      </c>
      <c r="H8" s="25">
        <v>5.9601357132245703</v>
      </c>
      <c r="I8" s="25">
        <v>6.1598130547335197</v>
      </c>
      <c r="J8" s="25">
        <v>6.2079608261633501</v>
      </c>
    </row>
    <row r="9" spans="1:10" x14ac:dyDescent="0.2">
      <c r="A9" s="22" t="s">
        <v>50</v>
      </c>
      <c r="B9" s="17">
        <v>5.47115868398914</v>
      </c>
      <c r="C9" s="17">
        <v>5.6212302705610204</v>
      </c>
      <c r="D9" s="17">
        <v>5.52370964199915</v>
      </c>
      <c r="E9" s="17">
        <v>5.3945356623366196</v>
      </c>
      <c r="F9" s="17">
        <v>5.6431781777674104</v>
      </c>
      <c r="G9" s="17">
        <v>6.0281804128115901</v>
      </c>
      <c r="H9" s="17">
        <v>6.0735193194242196</v>
      </c>
      <c r="I9" s="17">
        <v>6.2665171366700703</v>
      </c>
      <c r="J9" s="17">
        <v>6.2634719866020596</v>
      </c>
    </row>
    <row r="10" spans="1:10" x14ac:dyDescent="0.2">
      <c r="A10" s="22" t="s">
        <v>52</v>
      </c>
      <c r="B10" s="17">
        <v>2.5349312115923399</v>
      </c>
      <c r="C10" s="17">
        <v>2.78229670799622</v>
      </c>
      <c r="D10" s="17">
        <v>2.8663177468971499</v>
      </c>
      <c r="E10" s="17">
        <v>2.4889933194305298</v>
      </c>
      <c r="F10" s="17">
        <v>3.5749304306135601</v>
      </c>
      <c r="G10" s="17">
        <v>3.1162110370271101</v>
      </c>
      <c r="H10" s="17">
        <v>2.94982100821642</v>
      </c>
      <c r="I10" s="17">
        <v>3.14356592492345</v>
      </c>
      <c r="J10" s="17">
        <v>3.8003852705281398</v>
      </c>
    </row>
    <row r="11" spans="1:10" x14ac:dyDescent="0.2">
      <c r="A11" s="22" t="s">
        <v>53</v>
      </c>
      <c r="B11" s="17">
        <v>4.8472891518055903</v>
      </c>
      <c r="C11" s="17">
        <v>5.2880182729357097</v>
      </c>
      <c r="D11" s="17">
        <v>6.1117707333144198</v>
      </c>
      <c r="E11" s="17">
        <v>5.3187239431243301</v>
      </c>
      <c r="F11" s="17">
        <v>4.7008150507948896</v>
      </c>
      <c r="G11" s="17">
        <v>5.2393271944544004</v>
      </c>
      <c r="H11" s="17">
        <v>7.9944500676443004</v>
      </c>
      <c r="I11" s="17">
        <v>7.0524689889839101</v>
      </c>
      <c r="J11" s="17">
        <v>10.6659989107225</v>
      </c>
    </row>
    <row r="12" spans="1:10" x14ac:dyDescent="0.2">
      <c r="A12" s="21" t="s">
        <v>61</v>
      </c>
      <c r="B12" s="25">
        <v>1.5103254777560999</v>
      </c>
      <c r="C12" s="25">
        <v>1.60187288662004</v>
      </c>
      <c r="D12" s="25">
        <v>1.7625080627635401</v>
      </c>
      <c r="E12" s="25">
        <v>2.0094961652271</v>
      </c>
      <c r="F12" s="25">
        <v>2.2267442769597299</v>
      </c>
      <c r="G12" s="25">
        <v>2.3780306626347798</v>
      </c>
      <c r="H12" s="25">
        <v>2.3619562904896299</v>
      </c>
      <c r="I12" s="25">
        <v>2.3786665832683198</v>
      </c>
      <c r="J12" s="25">
        <v>2.4992911612378701</v>
      </c>
    </row>
    <row r="13" spans="1:10" x14ac:dyDescent="0.2">
      <c r="A13" s="22" t="s">
        <v>50</v>
      </c>
      <c r="B13" s="17">
        <v>1.53247557853572</v>
      </c>
      <c r="C13" s="17">
        <v>1.6185256413828799</v>
      </c>
      <c r="D13" s="17">
        <v>1.7891573453821099</v>
      </c>
      <c r="E13" s="17">
        <v>2.0213285451243101</v>
      </c>
      <c r="F13" s="17">
        <v>2.2588580437987602</v>
      </c>
      <c r="G13" s="17">
        <v>2.4017558225456401</v>
      </c>
      <c r="H13" s="17">
        <v>2.3828736267755999</v>
      </c>
      <c r="I13" s="17">
        <v>2.3993802208514201</v>
      </c>
      <c r="J13" s="17">
        <v>2.5161695327974298</v>
      </c>
    </row>
    <row r="14" spans="1:10" x14ac:dyDescent="0.2">
      <c r="A14" s="22" t="s">
        <v>52</v>
      </c>
      <c r="B14" s="17">
        <v>0.96432593669244004</v>
      </c>
      <c r="C14" s="17">
        <v>0.951249612840109</v>
      </c>
      <c r="D14" s="17">
        <v>0.87021301617035396</v>
      </c>
      <c r="E14" s="17">
        <v>1.0366188322479799</v>
      </c>
      <c r="F14" s="17">
        <v>1.10569716444886</v>
      </c>
      <c r="G14" s="17">
        <v>1.2450172639638299</v>
      </c>
      <c r="H14" s="17">
        <v>1.2873006086935801</v>
      </c>
      <c r="I14" s="17">
        <v>1.1160084220588899</v>
      </c>
      <c r="J14" s="17">
        <v>1.6290649984509</v>
      </c>
    </row>
    <row r="15" spans="1:10" x14ac:dyDescent="0.2">
      <c r="A15" s="22" t="s">
        <v>53</v>
      </c>
      <c r="B15" s="17">
        <v>1.65183880223569</v>
      </c>
      <c r="C15" s="17">
        <v>2.0086021902359601</v>
      </c>
      <c r="D15" s="17">
        <v>1.6077543187874901</v>
      </c>
      <c r="E15" s="17">
        <v>2.9351975428213701</v>
      </c>
      <c r="F15" s="17">
        <v>1.5201351291286</v>
      </c>
      <c r="G15" s="17">
        <v>2.2236106773543902</v>
      </c>
      <c r="H15" s="17">
        <v>2.04523997025965</v>
      </c>
      <c r="I15" s="17">
        <v>3.0038961055378599</v>
      </c>
      <c r="J15" s="17">
        <v>2.5263319142932299</v>
      </c>
    </row>
    <row r="16" spans="1:10" x14ac:dyDescent="0.2">
      <c r="A16" s="21" t="s">
        <v>62</v>
      </c>
      <c r="B16" s="25">
        <v>0.70321375810318898</v>
      </c>
      <c r="C16" s="25">
        <v>0.68844701074256298</v>
      </c>
      <c r="D16" s="25">
        <v>0.77092166173574805</v>
      </c>
      <c r="E16" s="25">
        <v>0.69160179017620804</v>
      </c>
      <c r="F16" s="25">
        <v>0.69174274615401199</v>
      </c>
      <c r="G16" s="25">
        <v>0.70197669114650996</v>
      </c>
      <c r="H16" s="25">
        <v>0.72580200444263798</v>
      </c>
      <c r="I16" s="25">
        <v>0.85378898522504698</v>
      </c>
      <c r="J16" s="25">
        <v>0.85010655852203598</v>
      </c>
    </row>
    <row r="17" spans="1:10" x14ac:dyDescent="0.2">
      <c r="A17" s="22" t="s">
        <v>50</v>
      </c>
      <c r="B17" s="17">
        <v>0.72761621521276298</v>
      </c>
      <c r="C17" s="17">
        <v>0.70124722412663498</v>
      </c>
      <c r="D17" s="17">
        <v>0.74366364568727705</v>
      </c>
      <c r="E17" s="17">
        <v>0.70912494536391502</v>
      </c>
      <c r="F17" s="17">
        <v>0.69927928452591603</v>
      </c>
      <c r="G17" s="17">
        <v>0.71718104567792795</v>
      </c>
      <c r="H17" s="17">
        <v>0.73920575783470599</v>
      </c>
      <c r="I17" s="17">
        <v>0.88249558257701399</v>
      </c>
      <c r="J17" s="17">
        <v>0.87747786306151299</v>
      </c>
    </row>
    <row r="18" spans="1:10" x14ac:dyDescent="0.2">
      <c r="A18" s="22" t="s">
        <v>52</v>
      </c>
      <c r="B18" s="17">
        <v>0.34077710054823901</v>
      </c>
      <c r="C18" s="17">
        <v>0.218217890235992</v>
      </c>
      <c r="D18" s="17">
        <v>0.33129457822454</v>
      </c>
      <c r="E18" s="17">
        <v>0</v>
      </c>
      <c r="F18" s="17">
        <v>0.61287009724538</v>
      </c>
      <c r="G18" s="17">
        <v>0.35634832254989901</v>
      </c>
      <c r="H18" s="17">
        <v>0.20412414523193201</v>
      </c>
      <c r="I18" s="17">
        <v>0.21808478995509101</v>
      </c>
      <c r="J18" s="17">
        <v>0.395238794900238</v>
      </c>
    </row>
    <row r="19" spans="1:10" x14ac:dyDescent="0.2">
      <c r="A19" s="22" t="s">
        <v>53</v>
      </c>
      <c r="B19" s="17" t="s">
        <v>72</v>
      </c>
      <c r="C19" s="17">
        <v>0.70710678118654802</v>
      </c>
      <c r="D19" s="17">
        <v>2.5819888974716099</v>
      </c>
      <c r="E19" s="17" t="s">
        <v>72</v>
      </c>
      <c r="F19" s="17" t="s">
        <v>72</v>
      </c>
      <c r="G19" s="17" t="s">
        <v>72</v>
      </c>
      <c r="H19" s="17" t="s">
        <v>72</v>
      </c>
      <c r="I19" s="17" t="s">
        <v>72</v>
      </c>
      <c r="J19" s="17" t="s">
        <v>72</v>
      </c>
    </row>
    <row r="20" spans="1:10" x14ac:dyDescent="0.2">
      <c r="A20" s="21" t="s">
        <v>63</v>
      </c>
      <c r="B20" s="25">
        <v>0.99673306074770096</v>
      </c>
      <c r="C20" s="25">
        <v>0.91388668652298899</v>
      </c>
      <c r="D20" s="25">
        <v>0.82070625929061902</v>
      </c>
      <c r="E20" s="25">
        <v>0.84909120912106295</v>
      </c>
      <c r="F20" s="25">
        <v>0.78522878995074796</v>
      </c>
      <c r="G20" s="25">
        <v>0.84366314220739203</v>
      </c>
      <c r="H20" s="25">
        <v>0.86304253679395704</v>
      </c>
      <c r="I20" s="25">
        <v>1.1023941366576999</v>
      </c>
      <c r="J20" s="25">
        <v>1.0684553599273801</v>
      </c>
    </row>
    <row r="21" spans="1:10" x14ac:dyDescent="0.2">
      <c r="A21" s="22" t="s">
        <v>50</v>
      </c>
      <c r="B21" s="17">
        <v>1.02180529665382</v>
      </c>
      <c r="C21" s="17">
        <v>0.86594965491223996</v>
      </c>
      <c r="D21" s="17">
        <v>0.833663077768102</v>
      </c>
      <c r="E21" s="17">
        <v>0.88917766412731802</v>
      </c>
      <c r="F21" s="17">
        <v>0.76924381874235503</v>
      </c>
      <c r="G21" s="17">
        <v>0.85145058672085205</v>
      </c>
      <c r="H21" s="17">
        <v>0.88376086889653804</v>
      </c>
      <c r="I21" s="17">
        <v>1.1049418806945099</v>
      </c>
      <c r="J21" s="17">
        <v>1.04137439534821</v>
      </c>
    </row>
    <row r="22" spans="1:10" x14ac:dyDescent="0.2">
      <c r="A22" s="22" t="s">
        <v>52</v>
      </c>
      <c r="B22" s="17">
        <v>0.88460358973485198</v>
      </c>
      <c r="C22" s="17">
        <v>1.0387638843084901</v>
      </c>
      <c r="D22" s="17">
        <v>0.69472479555051403</v>
      </c>
      <c r="E22" s="17">
        <v>0.51852142565613302</v>
      </c>
      <c r="F22" s="17">
        <v>0.88912473283718196</v>
      </c>
      <c r="G22" s="17">
        <v>0.76399148142043005</v>
      </c>
      <c r="H22" s="17">
        <v>0.49334877052412301</v>
      </c>
      <c r="I22" s="17">
        <v>0.88054752385621804</v>
      </c>
      <c r="J22" s="17">
        <v>1.3617124383767201</v>
      </c>
    </row>
    <row r="23" spans="1:10" x14ac:dyDescent="0.2">
      <c r="A23" s="22" t="s">
        <v>53</v>
      </c>
      <c r="B23" s="17">
        <v>0.74402380914284505</v>
      </c>
      <c r="C23" s="17">
        <v>2.1380899352994001</v>
      </c>
      <c r="D23" s="17">
        <v>1</v>
      </c>
      <c r="E23" s="17">
        <v>0.46966821831386202</v>
      </c>
      <c r="F23" s="17">
        <v>1.0954451150103299</v>
      </c>
      <c r="G23" s="17">
        <v>0.40824829046386302</v>
      </c>
      <c r="H23" s="17" t="s">
        <v>72</v>
      </c>
      <c r="I23" s="17">
        <v>1.95789002074512</v>
      </c>
      <c r="J23" s="17">
        <v>0.89442719099991597</v>
      </c>
    </row>
    <row r="24" spans="1:10" x14ac:dyDescent="0.2">
      <c r="A24" s="21" t="s">
        <v>64</v>
      </c>
      <c r="B24" s="25">
        <v>0.47317582093345301</v>
      </c>
      <c r="C24" s="25">
        <v>0.387510190909921</v>
      </c>
      <c r="D24" s="25">
        <v>0.40595132669812101</v>
      </c>
      <c r="E24" s="25">
        <v>0.39411478084575802</v>
      </c>
      <c r="F24" s="25">
        <v>0.40944064562800297</v>
      </c>
      <c r="G24" s="25">
        <v>0.51807861331402205</v>
      </c>
      <c r="H24" s="25">
        <v>0.472101092313638</v>
      </c>
      <c r="I24" s="25">
        <v>0.41925812453580902</v>
      </c>
      <c r="J24" s="25">
        <v>0.444883602213408</v>
      </c>
    </row>
    <row r="25" spans="1:10" x14ac:dyDescent="0.2">
      <c r="A25" s="22" t="s">
        <v>50</v>
      </c>
      <c r="B25" s="17">
        <v>0.50120592524782204</v>
      </c>
      <c r="C25" s="17">
        <v>0.39649780434813803</v>
      </c>
      <c r="D25" s="17">
        <v>0.41730094008513602</v>
      </c>
      <c r="E25" s="17">
        <v>0.39848682106739403</v>
      </c>
      <c r="F25" s="17">
        <v>0.415768765077839</v>
      </c>
      <c r="G25" s="17">
        <v>0.52955990952161003</v>
      </c>
      <c r="H25" s="17">
        <v>0.48140693954211899</v>
      </c>
      <c r="I25" s="17">
        <v>0.426371339805103</v>
      </c>
      <c r="J25" s="17">
        <v>0.44940465538367003</v>
      </c>
    </row>
    <row r="26" spans="1:10" x14ac:dyDescent="0.2">
      <c r="A26" s="22" t="s">
        <v>52</v>
      </c>
      <c r="B26" s="17">
        <v>0</v>
      </c>
      <c r="C26" s="17">
        <v>0.30079260375911898</v>
      </c>
      <c r="D26" s="17">
        <v>0</v>
      </c>
      <c r="E26" s="17">
        <v>0.26688025634181201</v>
      </c>
      <c r="F26" s="17">
        <v>0.19611613513818399</v>
      </c>
      <c r="G26" s="17">
        <v>0</v>
      </c>
      <c r="H26" s="17">
        <v>0</v>
      </c>
      <c r="I26" s="17">
        <v>0</v>
      </c>
      <c r="J26" s="17">
        <v>0</v>
      </c>
    </row>
    <row r="27" spans="1:10" x14ac:dyDescent="0.2">
      <c r="A27" s="23" t="s">
        <v>53</v>
      </c>
      <c r="B27" s="19">
        <v>0</v>
      </c>
      <c r="C27" s="19">
        <v>0</v>
      </c>
      <c r="D27" s="19">
        <v>0</v>
      </c>
      <c r="E27" s="19">
        <v>0.46709936649691403</v>
      </c>
      <c r="F27" s="19">
        <v>0.48795003647426699</v>
      </c>
      <c r="G27" s="19" t="s">
        <v>72</v>
      </c>
      <c r="H27" s="19">
        <v>0.40824829046386302</v>
      </c>
      <c r="I27" s="19" t="s">
        <v>72</v>
      </c>
      <c r="J27" s="19">
        <v>0.54772255750516596</v>
      </c>
    </row>
    <row r="28" spans="1:10" x14ac:dyDescent="0.2">
      <c r="A28" s="9" t="s">
        <v>18</v>
      </c>
    </row>
    <row r="29" spans="1:10" x14ac:dyDescent="0.2">
      <c r="A29" s="21" t="s">
        <v>60</v>
      </c>
      <c r="B29" s="25">
        <v>4.7697154876760299</v>
      </c>
      <c r="C29" s="25">
        <v>4.7671577155801197</v>
      </c>
      <c r="D29" s="25">
        <v>4.8587887429799901</v>
      </c>
      <c r="E29" s="25">
        <v>5.2865919152161096</v>
      </c>
      <c r="F29" s="25">
        <v>5.6817459595965802</v>
      </c>
      <c r="G29" s="25">
        <v>5.7495030377593199</v>
      </c>
      <c r="H29" s="25">
        <v>6.0996639965785899</v>
      </c>
      <c r="I29" s="25">
        <v>6.5016839682137801</v>
      </c>
      <c r="J29" s="25">
        <v>6.6953194024634399</v>
      </c>
    </row>
    <row r="30" spans="1:10" x14ac:dyDescent="0.2">
      <c r="A30" s="22" t="s">
        <v>50</v>
      </c>
      <c r="B30" s="17">
        <v>4.94293211245175</v>
      </c>
      <c r="C30" s="17">
        <v>4.9564452662668703</v>
      </c>
      <c r="D30" s="17">
        <v>5.0286602702209002</v>
      </c>
      <c r="E30" s="17">
        <v>5.4159794304751996</v>
      </c>
      <c r="F30" s="17">
        <v>5.7709094728204402</v>
      </c>
      <c r="G30" s="17">
        <v>5.8438832577822399</v>
      </c>
      <c r="H30" s="17">
        <v>6.2181624066765799</v>
      </c>
      <c r="I30" s="17">
        <v>6.5968546665170198</v>
      </c>
      <c r="J30" s="17">
        <v>6.8025289538460596</v>
      </c>
    </row>
    <row r="31" spans="1:10" x14ac:dyDescent="0.2">
      <c r="A31" s="22" t="s">
        <v>52</v>
      </c>
      <c r="B31" s="17">
        <v>3.0998334266547101</v>
      </c>
      <c r="C31" s="17">
        <v>2.8981732882574098</v>
      </c>
      <c r="D31" s="17">
        <v>2.52250252826836</v>
      </c>
      <c r="E31" s="17">
        <v>2.89285817901346</v>
      </c>
      <c r="F31" s="17">
        <v>3.69788397616554</v>
      </c>
      <c r="G31" s="17">
        <v>3.3745008223257802</v>
      </c>
      <c r="H31" s="17">
        <v>3.1885772920462498</v>
      </c>
      <c r="I31" s="17">
        <v>3.7049767869920101</v>
      </c>
      <c r="J31" s="17">
        <v>3.2590293083968498</v>
      </c>
    </row>
    <row r="32" spans="1:10" x14ac:dyDescent="0.2">
      <c r="A32" s="22" t="s">
        <v>53</v>
      </c>
      <c r="B32" s="17">
        <v>5.98842183370909</v>
      </c>
      <c r="C32" s="17">
        <v>4.85290717621944</v>
      </c>
      <c r="D32" s="17">
        <v>4.8337072312029497</v>
      </c>
      <c r="E32" s="17">
        <v>5.9140782857870899</v>
      </c>
      <c r="F32" s="17">
        <v>6.5029837767331404</v>
      </c>
      <c r="G32" s="17">
        <v>6.4627706462909096</v>
      </c>
      <c r="H32" s="17">
        <v>5.3275510892743201</v>
      </c>
      <c r="I32" s="17">
        <v>6.94755975442364</v>
      </c>
      <c r="J32" s="17">
        <v>8.0430934863267396</v>
      </c>
    </row>
    <row r="33" spans="1:10" x14ac:dyDescent="0.2">
      <c r="A33" s="21" t="s">
        <v>61</v>
      </c>
      <c r="B33" s="25">
        <v>1.45501769994107</v>
      </c>
      <c r="C33" s="25">
        <v>1.48640933212028</v>
      </c>
      <c r="D33" s="25">
        <v>1.62841196465212</v>
      </c>
      <c r="E33" s="25">
        <v>1.8639105718220501</v>
      </c>
      <c r="F33" s="25">
        <v>2.0452479780977999</v>
      </c>
      <c r="G33" s="25">
        <v>2.1629225977241302</v>
      </c>
      <c r="H33" s="25">
        <v>2.2628400795697901</v>
      </c>
      <c r="I33" s="25">
        <v>2.3874885631610301</v>
      </c>
      <c r="J33" s="25">
        <v>2.5181412190876</v>
      </c>
    </row>
    <row r="34" spans="1:10" x14ac:dyDescent="0.2">
      <c r="A34" s="22" t="s">
        <v>50</v>
      </c>
      <c r="B34" s="17">
        <v>1.47581439922515</v>
      </c>
      <c r="C34" s="17">
        <v>1.50131035621755</v>
      </c>
      <c r="D34" s="17">
        <v>1.6501282606864101</v>
      </c>
      <c r="E34" s="17">
        <v>1.88518728410963</v>
      </c>
      <c r="F34" s="17">
        <v>2.0570759687016298</v>
      </c>
      <c r="G34" s="17">
        <v>2.18706079675409</v>
      </c>
      <c r="H34" s="17">
        <v>2.2842156819666402</v>
      </c>
      <c r="I34" s="17">
        <v>2.4025099313791198</v>
      </c>
      <c r="J34" s="17">
        <v>2.53825368264157</v>
      </c>
    </row>
    <row r="35" spans="1:10" x14ac:dyDescent="0.2">
      <c r="A35" s="22" t="s">
        <v>52</v>
      </c>
      <c r="B35" s="17">
        <v>0.80179193335937704</v>
      </c>
      <c r="C35" s="17">
        <v>0.94666962302912205</v>
      </c>
      <c r="D35" s="17">
        <v>0.74229648599925002</v>
      </c>
      <c r="E35" s="17">
        <v>0.99912171569596198</v>
      </c>
      <c r="F35" s="17">
        <v>1.44252791470621</v>
      </c>
      <c r="G35" s="17">
        <v>0.96789144295346397</v>
      </c>
      <c r="H35" s="17">
        <v>1.3194644651013601</v>
      </c>
      <c r="I35" s="17">
        <v>1.23901444285845</v>
      </c>
      <c r="J35" s="17">
        <v>1.1597301908706701</v>
      </c>
    </row>
    <row r="36" spans="1:10" x14ac:dyDescent="0.2">
      <c r="A36" s="22" t="s">
        <v>53</v>
      </c>
      <c r="B36" s="17">
        <v>1.71734544059104</v>
      </c>
      <c r="C36" s="17">
        <v>1.9655021788982101</v>
      </c>
      <c r="D36" s="17">
        <v>1.71360639776084</v>
      </c>
      <c r="E36" s="17">
        <v>1.9409321551393801</v>
      </c>
      <c r="F36" s="17">
        <v>2.4577249453985601</v>
      </c>
      <c r="G36" s="17">
        <v>2.22866300178161</v>
      </c>
      <c r="H36" s="17">
        <v>1.57083814173595</v>
      </c>
      <c r="I36" s="17">
        <v>3.15250598903306</v>
      </c>
      <c r="J36" s="17">
        <v>2.91385687644406</v>
      </c>
    </row>
    <row r="37" spans="1:10" x14ac:dyDescent="0.2">
      <c r="A37" s="21" t="s">
        <v>62</v>
      </c>
      <c r="B37" s="25">
        <v>0.63578874785801598</v>
      </c>
      <c r="C37" s="25">
        <v>0.68565138939032799</v>
      </c>
      <c r="D37" s="25">
        <v>0.67262645063976501</v>
      </c>
      <c r="E37" s="25">
        <v>0.67693679983419697</v>
      </c>
      <c r="F37" s="25">
        <v>0.66450725920453502</v>
      </c>
      <c r="G37" s="25">
        <v>0.66422068322902805</v>
      </c>
      <c r="H37" s="25">
        <v>0.67733839575544696</v>
      </c>
      <c r="I37" s="25">
        <v>0.685792697074322</v>
      </c>
      <c r="J37" s="25">
        <v>0.71268204158194404</v>
      </c>
    </row>
    <row r="38" spans="1:10" x14ac:dyDescent="0.2">
      <c r="A38" s="22" t="s">
        <v>50</v>
      </c>
      <c r="B38" s="17">
        <v>0.64869193019139704</v>
      </c>
      <c r="C38" s="17">
        <v>0.71012175203491301</v>
      </c>
      <c r="D38" s="17">
        <v>0.68163361924504995</v>
      </c>
      <c r="E38" s="17">
        <v>0.68079491482966303</v>
      </c>
      <c r="F38" s="17">
        <v>0.68095524334605595</v>
      </c>
      <c r="G38" s="17">
        <v>0.67864702430641299</v>
      </c>
      <c r="H38" s="17">
        <v>0.68448138264227398</v>
      </c>
      <c r="I38" s="17">
        <v>0.70517009050183199</v>
      </c>
      <c r="J38" s="17">
        <v>0.73396215293704503</v>
      </c>
    </row>
    <row r="39" spans="1:10" x14ac:dyDescent="0.2">
      <c r="A39" s="22" t="s">
        <v>52</v>
      </c>
      <c r="B39" s="17">
        <v>0.28012644457405</v>
      </c>
      <c r="C39" s="17">
        <v>0.26425168746678301</v>
      </c>
      <c r="D39" s="17">
        <v>0.53543237363496299</v>
      </c>
      <c r="E39" s="17">
        <v>0.34698029906969902</v>
      </c>
      <c r="F39" s="17">
        <v>0.25624885305538903</v>
      </c>
      <c r="G39" s="17">
        <v>0.44276890563528498</v>
      </c>
      <c r="H39" s="17">
        <v>0.53860955304057401</v>
      </c>
      <c r="I39" s="17">
        <v>0.37461554738160002</v>
      </c>
      <c r="J39" s="17">
        <v>0.39642830306780802</v>
      </c>
    </row>
    <row r="40" spans="1:10" x14ac:dyDescent="0.2">
      <c r="A40" s="22" t="s">
        <v>53</v>
      </c>
      <c r="B40" s="17">
        <v>1.2247448713915901</v>
      </c>
      <c r="C40" s="17">
        <v>0.44095855184409799</v>
      </c>
      <c r="D40" s="17">
        <v>0</v>
      </c>
      <c r="E40" s="17">
        <v>1.5491933384829699</v>
      </c>
      <c r="F40" s="17">
        <v>0.81649658092772603</v>
      </c>
      <c r="G40" s="17">
        <v>0</v>
      </c>
      <c r="H40" s="17" t="s">
        <v>72</v>
      </c>
      <c r="I40" s="17" t="s">
        <v>72</v>
      </c>
      <c r="J40" s="17">
        <v>0.44721359549995798</v>
      </c>
    </row>
    <row r="41" spans="1:10" x14ac:dyDescent="0.2">
      <c r="A41" s="21" t="s">
        <v>63</v>
      </c>
      <c r="B41" s="25">
        <v>0.870425897480123</v>
      </c>
      <c r="C41" s="25">
        <v>0.84195567532579396</v>
      </c>
      <c r="D41" s="25">
        <v>0.83911898511963201</v>
      </c>
      <c r="E41" s="25">
        <v>0.90184360815682996</v>
      </c>
      <c r="F41" s="25">
        <v>0.82366414665402699</v>
      </c>
      <c r="G41" s="25">
        <v>0.84301189124499398</v>
      </c>
      <c r="H41" s="25">
        <v>0.87458552539304202</v>
      </c>
      <c r="I41" s="25">
        <v>0.94269210150677196</v>
      </c>
      <c r="J41" s="25">
        <v>1.11517783228654</v>
      </c>
    </row>
    <row r="42" spans="1:10" x14ac:dyDescent="0.2">
      <c r="A42" s="22" t="s">
        <v>50</v>
      </c>
      <c r="B42" s="17">
        <v>0.88648416173693501</v>
      </c>
      <c r="C42" s="17">
        <v>0.85615368553132698</v>
      </c>
      <c r="D42" s="17">
        <v>0.85930185134217096</v>
      </c>
      <c r="E42" s="17">
        <v>0.91355784467183498</v>
      </c>
      <c r="F42" s="17">
        <v>0.83845704602972104</v>
      </c>
      <c r="G42" s="17">
        <v>0.84938701392003602</v>
      </c>
      <c r="H42" s="17">
        <v>0.88304128572636897</v>
      </c>
      <c r="I42" s="17">
        <v>0.95124368440609097</v>
      </c>
      <c r="J42" s="17">
        <v>1.1274950432017301</v>
      </c>
    </row>
    <row r="43" spans="1:10" x14ac:dyDescent="0.2">
      <c r="A43" s="22" t="s">
        <v>52</v>
      </c>
      <c r="B43" s="17">
        <v>0.69403802738263898</v>
      </c>
      <c r="C43" s="17">
        <v>0.68227446263772895</v>
      </c>
      <c r="D43" s="17">
        <v>0.59801636980647099</v>
      </c>
      <c r="E43" s="17">
        <v>0.51541408498244601</v>
      </c>
      <c r="F43" s="17">
        <v>0.57821972273745403</v>
      </c>
      <c r="G43" s="17">
        <v>0.75646294086658505</v>
      </c>
      <c r="H43" s="17">
        <v>0.75755394911089102</v>
      </c>
      <c r="I43" s="17">
        <v>0.74987398324452503</v>
      </c>
      <c r="J43" s="17">
        <v>0.81217655240307995</v>
      </c>
    </row>
    <row r="44" spans="1:10" x14ac:dyDescent="0.2">
      <c r="A44" s="22" t="s">
        <v>53</v>
      </c>
      <c r="B44" s="17">
        <v>1.24522074855974</v>
      </c>
      <c r="C44" s="17">
        <v>0.94352737238461903</v>
      </c>
      <c r="D44" s="17">
        <v>0.66477664723460195</v>
      </c>
      <c r="E44" s="17">
        <v>1.3453865374177501</v>
      </c>
      <c r="F44" s="17">
        <v>0.73763659352539201</v>
      </c>
      <c r="G44" s="17">
        <v>0.69006555934235403</v>
      </c>
      <c r="H44" s="17">
        <v>0.55605341676753595</v>
      </c>
      <c r="I44" s="17">
        <v>0.957194355326071</v>
      </c>
      <c r="J44" s="17">
        <v>1.28626262664957</v>
      </c>
    </row>
    <row r="45" spans="1:10" x14ac:dyDescent="0.2">
      <c r="A45" s="21" t="s">
        <v>64</v>
      </c>
      <c r="B45" s="25">
        <v>0.397424780900969</v>
      </c>
      <c r="C45" s="25">
        <v>0.37518927565598198</v>
      </c>
      <c r="D45" s="25">
        <v>0.467248335766068</v>
      </c>
      <c r="E45" s="25">
        <v>0.373745293313617</v>
      </c>
      <c r="F45" s="25">
        <v>0.48907822033478399</v>
      </c>
      <c r="G45" s="25">
        <v>0.46580829057663098</v>
      </c>
      <c r="H45" s="25">
        <v>0.44176717875321297</v>
      </c>
      <c r="I45" s="25">
        <v>0.44495940646162502</v>
      </c>
      <c r="J45" s="25">
        <v>0.44820588215552798</v>
      </c>
    </row>
    <row r="46" spans="1:10" x14ac:dyDescent="0.2">
      <c r="A46" s="22" t="s">
        <v>50</v>
      </c>
      <c r="B46" s="17">
        <v>0.39319401819406902</v>
      </c>
      <c r="C46" s="17">
        <v>0.38585058705223901</v>
      </c>
      <c r="D46" s="17">
        <v>0.476187365415014</v>
      </c>
      <c r="E46" s="17">
        <v>0.37987014419001303</v>
      </c>
      <c r="F46" s="17">
        <v>0.49953327442121698</v>
      </c>
      <c r="G46" s="17">
        <v>0.47517494542122701</v>
      </c>
      <c r="H46" s="17">
        <v>0.44605352662837</v>
      </c>
      <c r="I46" s="17">
        <v>0.44831800461423499</v>
      </c>
      <c r="J46" s="17">
        <v>0.43759431522915998</v>
      </c>
    </row>
    <row r="47" spans="1:10" x14ac:dyDescent="0.2">
      <c r="A47" s="22" t="s">
        <v>52</v>
      </c>
      <c r="B47" s="17">
        <v>0.16899482177531699</v>
      </c>
      <c r="C47" s="17">
        <v>0.18889685938866599</v>
      </c>
      <c r="D47" s="17">
        <v>0.29538420511452401</v>
      </c>
      <c r="E47" s="17">
        <v>0.149052163679184</v>
      </c>
      <c r="F47" s="17">
        <v>0.18352338815966701</v>
      </c>
      <c r="G47" s="17">
        <v>0.16326908396901599</v>
      </c>
      <c r="H47" s="17">
        <v>0.37529331252040099</v>
      </c>
      <c r="I47" s="17">
        <v>0.249589827451387</v>
      </c>
      <c r="J47" s="17">
        <v>0.65386254815829403</v>
      </c>
    </row>
    <row r="48" spans="1:10" x14ac:dyDescent="0.2">
      <c r="A48" s="23" t="s">
        <v>53</v>
      </c>
      <c r="B48" s="19">
        <v>0.915475416434127</v>
      </c>
      <c r="C48" s="19">
        <v>0.35186577527449803</v>
      </c>
      <c r="D48" s="19">
        <v>0.44095855184409799</v>
      </c>
      <c r="E48" s="19">
        <v>0.51449575542752701</v>
      </c>
      <c r="F48" s="19">
        <v>0.48154341234307702</v>
      </c>
      <c r="G48" s="19">
        <v>0.43852900965351499</v>
      </c>
      <c r="H48" s="19">
        <v>0</v>
      </c>
      <c r="I48" s="19">
        <v>0.65044363558799101</v>
      </c>
      <c r="J48" s="19">
        <v>0.57893422352183899</v>
      </c>
    </row>
    <row r="49" spans="1:10" x14ac:dyDescent="0.2">
      <c r="A49" s="9" t="s">
        <v>19</v>
      </c>
    </row>
    <row r="50" spans="1:10" x14ac:dyDescent="0.2">
      <c r="A50" s="21" t="s">
        <v>60</v>
      </c>
      <c r="B50" s="25">
        <v>4.8484563942854999</v>
      </c>
      <c r="C50" s="25">
        <v>4.9030739849537301</v>
      </c>
      <c r="D50" s="25">
        <v>4.9702225754804799</v>
      </c>
      <c r="E50" s="25">
        <v>5.2692076380448096</v>
      </c>
      <c r="F50" s="25">
        <v>5.6418378315356899</v>
      </c>
      <c r="G50" s="25">
        <v>5.7899279991354202</v>
      </c>
      <c r="H50" s="25">
        <v>6.0612365942556803</v>
      </c>
      <c r="I50" s="25">
        <v>6.40706894690942</v>
      </c>
      <c r="J50" s="25">
        <v>6.5580221771491498</v>
      </c>
    </row>
    <row r="51" spans="1:10" x14ac:dyDescent="0.2">
      <c r="A51" s="22" t="s">
        <v>50</v>
      </c>
      <c r="B51" s="17">
        <v>5.0589811850309498</v>
      </c>
      <c r="C51" s="17">
        <v>5.1109704239725202</v>
      </c>
      <c r="D51" s="17">
        <v>5.1465986420425001</v>
      </c>
      <c r="E51" s="17">
        <v>5.4114922623719499</v>
      </c>
      <c r="F51" s="17">
        <v>5.7375447011982397</v>
      </c>
      <c r="G51" s="17">
        <v>5.8930744347980601</v>
      </c>
      <c r="H51" s="17">
        <v>6.1785631231917097</v>
      </c>
      <c r="I51" s="17">
        <v>6.5058008610512204</v>
      </c>
      <c r="J51" s="17">
        <v>6.6517414205477197</v>
      </c>
    </row>
    <row r="52" spans="1:10" x14ac:dyDescent="0.2">
      <c r="A52" s="22" t="s">
        <v>52</v>
      </c>
      <c r="B52" s="17">
        <v>2.9813940064459299</v>
      </c>
      <c r="C52" s="17">
        <v>2.8732103538415701</v>
      </c>
      <c r="D52" s="17">
        <v>2.6131724507973502</v>
      </c>
      <c r="E52" s="17">
        <v>2.7894004859180899</v>
      </c>
      <c r="F52" s="17">
        <v>3.6629869657348801</v>
      </c>
      <c r="G52" s="17">
        <v>3.3048407752903501</v>
      </c>
      <c r="H52" s="17">
        <v>3.1218446960572499</v>
      </c>
      <c r="I52" s="17">
        <v>3.5411273008998001</v>
      </c>
      <c r="J52" s="17">
        <v>3.4372209897395898</v>
      </c>
    </row>
    <row r="53" spans="1:10" x14ac:dyDescent="0.2">
      <c r="A53" s="22" t="s">
        <v>53</v>
      </c>
      <c r="B53" s="17">
        <v>5.7361839068848797</v>
      </c>
      <c r="C53" s="17">
        <v>4.9796723235457803</v>
      </c>
      <c r="D53" s="17">
        <v>5.1594024828936096</v>
      </c>
      <c r="E53" s="17">
        <v>5.7719898425026397</v>
      </c>
      <c r="F53" s="17">
        <v>6.1251066196380899</v>
      </c>
      <c r="G53" s="17">
        <v>6.3047712136145302</v>
      </c>
      <c r="H53" s="17">
        <v>6.0947557875575002</v>
      </c>
      <c r="I53" s="17">
        <v>6.9933086390013903</v>
      </c>
      <c r="J53" s="17">
        <v>8.6291852865538505</v>
      </c>
    </row>
    <row r="54" spans="1:10" x14ac:dyDescent="0.2">
      <c r="A54" s="21" t="s">
        <v>61</v>
      </c>
      <c r="B54" s="25">
        <v>1.4670868423941199</v>
      </c>
      <c r="C54" s="25">
        <v>1.51311947767148</v>
      </c>
      <c r="D54" s="25">
        <v>1.6618397844561801</v>
      </c>
      <c r="E54" s="25">
        <v>1.90226178871861</v>
      </c>
      <c r="F54" s="25">
        <v>2.0966967113749599</v>
      </c>
      <c r="G54" s="25">
        <v>2.2257240609191502</v>
      </c>
      <c r="H54" s="25">
        <v>2.29192080861251</v>
      </c>
      <c r="I54" s="25">
        <v>2.3853800347818699</v>
      </c>
      <c r="J54" s="25">
        <v>2.5139613940170902</v>
      </c>
    </row>
    <row r="55" spans="1:10" x14ac:dyDescent="0.2">
      <c r="A55" s="22" t="s">
        <v>50</v>
      </c>
      <c r="B55" s="17">
        <v>1.4881186561868001</v>
      </c>
      <c r="C55" s="17">
        <v>1.5285336352029699</v>
      </c>
      <c r="D55" s="17">
        <v>1.6847378284882799</v>
      </c>
      <c r="E55" s="17">
        <v>1.9210347517900299</v>
      </c>
      <c r="F55" s="17">
        <v>2.11467738413935</v>
      </c>
      <c r="G55" s="17">
        <v>2.2499286294658498</v>
      </c>
      <c r="H55" s="17">
        <v>2.3132035057166198</v>
      </c>
      <c r="I55" s="17">
        <v>2.4022681334405802</v>
      </c>
      <c r="J55" s="17">
        <v>2.5331844203235598</v>
      </c>
    </row>
    <row r="56" spans="1:10" x14ac:dyDescent="0.2">
      <c r="A56" s="22" t="s">
        <v>52</v>
      </c>
      <c r="B56" s="17">
        <v>0.84087377715839196</v>
      </c>
      <c r="C56" s="17">
        <v>0.94688001402612199</v>
      </c>
      <c r="D56" s="17">
        <v>0.77548233369615105</v>
      </c>
      <c r="E56" s="17">
        <v>1.00804074777824</v>
      </c>
      <c r="F56" s="17">
        <v>1.3625269874006301</v>
      </c>
      <c r="G56" s="17">
        <v>1.0489937421948099</v>
      </c>
      <c r="H56" s="17">
        <v>1.30919828021605</v>
      </c>
      <c r="I56" s="17">
        <v>1.1977203105962799</v>
      </c>
      <c r="J56" s="17">
        <v>1.33784857162824</v>
      </c>
    </row>
    <row r="57" spans="1:10" x14ac:dyDescent="0.2">
      <c r="A57" s="22" t="s">
        <v>53</v>
      </c>
      <c r="B57" s="17">
        <v>1.6931970808375501</v>
      </c>
      <c r="C57" s="17">
        <v>1.97846775710528</v>
      </c>
      <c r="D57" s="17">
        <v>1.6830574635134099</v>
      </c>
      <c r="E57" s="17">
        <v>2.22349816716337</v>
      </c>
      <c r="F57" s="17">
        <v>2.2516251413241499</v>
      </c>
      <c r="G57" s="17">
        <v>2.2121901615219399</v>
      </c>
      <c r="H57" s="17">
        <v>1.71065004716272</v>
      </c>
      <c r="I57" s="17">
        <v>3.09758135533274</v>
      </c>
      <c r="J57" s="17">
        <v>2.8347582510218898</v>
      </c>
    </row>
    <row r="58" spans="1:10" x14ac:dyDescent="0.2">
      <c r="A58" s="21" t="s">
        <v>62</v>
      </c>
      <c r="B58" s="25">
        <v>0.65442954958792598</v>
      </c>
      <c r="C58" s="25">
        <v>0.68636502287346501</v>
      </c>
      <c r="D58" s="25">
        <v>0.70118749093664701</v>
      </c>
      <c r="E58" s="25">
        <v>0.68126446818818198</v>
      </c>
      <c r="F58" s="25">
        <v>0.67249247625183595</v>
      </c>
      <c r="G58" s="25">
        <v>0.67616773494842197</v>
      </c>
      <c r="H58" s="25">
        <v>0.69317108721040999</v>
      </c>
      <c r="I58" s="25">
        <v>0.74628866740406596</v>
      </c>
      <c r="J58" s="25">
        <v>0.76575358400765503</v>
      </c>
    </row>
    <row r="59" spans="1:10" x14ac:dyDescent="0.2">
      <c r="A59" s="22" t="s">
        <v>50</v>
      </c>
      <c r="B59" s="17">
        <v>0.67046676431892305</v>
      </c>
      <c r="C59" s="17">
        <v>0.70768073053432501</v>
      </c>
      <c r="D59" s="17">
        <v>0.69922345850992995</v>
      </c>
      <c r="E59" s="17">
        <v>0.68949237663730001</v>
      </c>
      <c r="F59" s="17">
        <v>0.68614540355130105</v>
      </c>
      <c r="G59" s="17">
        <v>0.69094504683273605</v>
      </c>
      <c r="H59" s="17">
        <v>0.702650150296391</v>
      </c>
      <c r="I59" s="17">
        <v>0.769742626405856</v>
      </c>
      <c r="J59" s="17">
        <v>0.78952434861966603</v>
      </c>
    </row>
    <row r="60" spans="1:10" x14ac:dyDescent="0.2">
      <c r="A60" s="22" t="s">
        <v>52</v>
      </c>
      <c r="B60" s="17">
        <v>0.29883615569715499</v>
      </c>
      <c r="C60" s="17">
        <v>0.25667755285909299</v>
      </c>
      <c r="D60" s="17">
        <v>0.48610974274574797</v>
      </c>
      <c r="E60" s="17">
        <v>0.29958245229833202</v>
      </c>
      <c r="F60" s="17">
        <v>0.41046186197073598</v>
      </c>
      <c r="G60" s="17">
        <v>0.42046554824214399</v>
      </c>
      <c r="H60" s="17">
        <v>0.46778965411157503</v>
      </c>
      <c r="I60" s="17">
        <v>0.33145059379043401</v>
      </c>
      <c r="J60" s="17">
        <v>0.39439357065476</v>
      </c>
    </row>
    <row r="61" spans="1:10" x14ac:dyDescent="0.2">
      <c r="A61" s="22" t="s">
        <v>53</v>
      </c>
      <c r="B61" s="17">
        <v>1.1338934190276799</v>
      </c>
      <c r="C61" s="17">
        <v>0.57451314996014202</v>
      </c>
      <c r="D61" s="17">
        <v>1.87766904049703</v>
      </c>
      <c r="E61" s="17">
        <v>1.50504203102489</v>
      </c>
      <c r="F61" s="17">
        <v>0.66666666666666696</v>
      </c>
      <c r="G61" s="17">
        <v>0</v>
      </c>
      <c r="H61" s="17" t="s">
        <v>72</v>
      </c>
      <c r="I61" s="17">
        <v>0.44721359549995798</v>
      </c>
      <c r="J61" s="17">
        <v>0.51639777949432197</v>
      </c>
    </row>
    <row r="62" spans="1:10" x14ac:dyDescent="0.2">
      <c r="A62" s="21" t="s">
        <v>63</v>
      </c>
      <c r="B62" s="25">
        <v>0.89399501501447898</v>
      </c>
      <c r="C62" s="25">
        <v>0.855390131116052</v>
      </c>
      <c r="D62" s="25">
        <v>0.83540763155223796</v>
      </c>
      <c r="E62" s="25">
        <v>0.89171513130619096</v>
      </c>
      <c r="F62" s="25">
        <v>0.81553046410088303</v>
      </c>
      <c r="G62" s="25">
        <v>0.84309006603467496</v>
      </c>
      <c r="H62" s="25">
        <v>0.87200776238270805</v>
      </c>
      <c r="I62" s="25">
        <v>0.98067475556483596</v>
      </c>
      <c r="J62" s="25">
        <v>1.10435849800588</v>
      </c>
    </row>
    <row r="63" spans="1:10" x14ac:dyDescent="0.2">
      <c r="A63" s="22" t="s">
        <v>50</v>
      </c>
      <c r="B63" s="17">
        <v>0.91098757651479301</v>
      </c>
      <c r="C63" s="17">
        <v>0.85779874346502305</v>
      </c>
      <c r="D63" s="17">
        <v>0.85434641994132099</v>
      </c>
      <c r="E63" s="17">
        <v>0.90897022193973498</v>
      </c>
      <c r="F63" s="17">
        <v>0.82438206278554405</v>
      </c>
      <c r="G63" s="17">
        <v>0.84975428266427999</v>
      </c>
      <c r="H63" s="17">
        <v>0.88308776365626296</v>
      </c>
      <c r="I63" s="17">
        <v>0.98674627779160595</v>
      </c>
      <c r="J63" s="17">
        <v>1.10817308794054</v>
      </c>
    </row>
    <row r="64" spans="1:10" x14ac:dyDescent="0.2">
      <c r="A64" s="22" t="s">
        <v>52</v>
      </c>
      <c r="B64" s="17">
        <v>0.73741985766989504</v>
      </c>
      <c r="C64" s="17">
        <v>0.76836116809203603</v>
      </c>
      <c r="D64" s="17">
        <v>0.62399532659843104</v>
      </c>
      <c r="E64" s="17">
        <v>0.51565673307397397</v>
      </c>
      <c r="F64" s="17">
        <v>0.67528977949909696</v>
      </c>
      <c r="G64" s="17">
        <v>0.75695104865197704</v>
      </c>
      <c r="H64" s="17">
        <v>0.70108562595194601</v>
      </c>
      <c r="I64" s="17">
        <v>0.791285710841092</v>
      </c>
      <c r="J64" s="17">
        <v>1.0067376981779099</v>
      </c>
    </row>
    <row r="65" spans="1:10" x14ac:dyDescent="0.2">
      <c r="A65" s="22" t="s">
        <v>53</v>
      </c>
      <c r="B65" s="17">
        <v>1.1489372911539899</v>
      </c>
      <c r="C65" s="17">
        <v>1.1967643452071901</v>
      </c>
      <c r="D65" s="17">
        <v>0.74230268585555603</v>
      </c>
      <c r="E65" s="17">
        <v>1.20311619741191</v>
      </c>
      <c r="F65" s="17">
        <v>0.82344909403239797</v>
      </c>
      <c r="G65" s="17">
        <v>0.65202276788435198</v>
      </c>
      <c r="H65" s="17">
        <v>0.54875893034771095</v>
      </c>
      <c r="I65" s="17">
        <v>1.30075051273956</v>
      </c>
      <c r="J65" s="17">
        <v>1.2499768730515499</v>
      </c>
    </row>
    <row r="66" spans="1:10" x14ac:dyDescent="0.2">
      <c r="A66" s="21" t="s">
        <v>64</v>
      </c>
      <c r="B66" s="25">
        <v>0.41350620615806</v>
      </c>
      <c r="C66" s="25">
        <v>0.37766954546757098</v>
      </c>
      <c r="D66" s="25">
        <v>0.45487305441215298</v>
      </c>
      <c r="E66" s="25">
        <v>0.37835423774128102</v>
      </c>
      <c r="F66" s="25">
        <v>0.47109918148809898</v>
      </c>
      <c r="G66" s="25">
        <v>0.47877003716071098</v>
      </c>
      <c r="H66" s="25">
        <v>0.449538291357581</v>
      </c>
      <c r="I66" s="25">
        <v>0.43832673112224102</v>
      </c>
      <c r="J66" s="25">
        <v>0.44714879640827998</v>
      </c>
    </row>
    <row r="67" spans="1:10" x14ac:dyDescent="0.2">
      <c r="A67" s="22" t="s">
        <v>50</v>
      </c>
      <c r="B67" s="17">
        <v>0.41636699923464099</v>
      </c>
      <c r="C67" s="17">
        <v>0.38796350489738302</v>
      </c>
      <c r="D67" s="17">
        <v>0.46401308975537803</v>
      </c>
      <c r="E67" s="17">
        <v>0.38397274041706903</v>
      </c>
      <c r="F67" s="17">
        <v>0.48061864076114802</v>
      </c>
      <c r="G67" s="17">
        <v>0.48875070537245602</v>
      </c>
      <c r="H67" s="17">
        <v>0.45518136916211899</v>
      </c>
      <c r="I67" s="17">
        <v>0.442599712842071</v>
      </c>
      <c r="J67" s="17">
        <v>0.440989844976589</v>
      </c>
    </row>
    <row r="68" spans="1:10" x14ac:dyDescent="0.2">
      <c r="A68" s="22" t="s">
        <v>52</v>
      </c>
      <c r="B68" s="17">
        <v>0.14584794223227601</v>
      </c>
      <c r="C68" s="17">
        <v>0.21596299504635699</v>
      </c>
      <c r="D68" s="17">
        <v>0.26888223209169998</v>
      </c>
      <c r="E68" s="17">
        <v>0.18325721921878599</v>
      </c>
      <c r="F68" s="17">
        <v>0.185607282214694</v>
      </c>
      <c r="G68" s="17">
        <v>0.14432140317088801</v>
      </c>
      <c r="H68" s="17">
        <v>0.333472657616672</v>
      </c>
      <c r="I68" s="17">
        <v>0.214237898662161</v>
      </c>
      <c r="J68" s="17">
        <v>0.57259833431386797</v>
      </c>
    </row>
    <row r="69" spans="1:10" x14ac:dyDescent="0.2">
      <c r="A69" s="23" t="s">
        <v>53</v>
      </c>
      <c r="B69" s="19">
        <v>0.83069758608783995</v>
      </c>
      <c r="C69" s="19">
        <v>0.315301767642306</v>
      </c>
      <c r="D69" s="19">
        <v>0.41514875026728099</v>
      </c>
      <c r="E69" s="19">
        <v>0.49130368444051697</v>
      </c>
      <c r="F69" s="19">
        <v>0.47744841527364201</v>
      </c>
      <c r="G69" s="19">
        <v>0.40311288741492801</v>
      </c>
      <c r="H69" s="19">
        <v>0.242535625036333</v>
      </c>
      <c r="I69" s="19">
        <v>0.61913918736689</v>
      </c>
      <c r="J69" s="19">
        <v>0.56195148694901598</v>
      </c>
    </row>
    <row r="71" spans="1:10" x14ac:dyDescent="0.2">
      <c r="A71" s="13" t="s">
        <v>20</v>
      </c>
    </row>
    <row r="72" spans="1:10" x14ac:dyDescent="0.2">
      <c r="A72" s="13" t="s">
        <v>65</v>
      </c>
    </row>
    <row r="73" spans="1:10" x14ac:dyDescent="0.2">
      <c r="A73" s="13" t="s">
        <v>73</v>
      </c>
    </row>
    <row r="74" spans="1:10" x14ac:dyDescent="0.2">
      <c r="A74" s="13" t="s">
        <v>77</v>
      </c>
    </row>
    <row r="75" spans="1:10" x14ac:dyDescent="0.2">
      <c r="A75" s="13" t="s">
        <v>24</v>
      </c>
    </row>
    <row r="76" spans="1:10" x14ac:dyDescent="0.2">
      <c r="A76" s="13"/>
    </row>
    <row r="77" spans="1:10" x14ac:dyDescent="0.2">
      <c r="A77" s="13" t="s">
        <v>141</v>
      </c>
    </row>
    <row r="78" spans="1:10" x14ac:dyDescent="0.2">
      <c r="A78" s="13" t="s">
        <v>276</v>
      </c>
    </row>
  </sheetData>
  <mergeCells count="1">
    <mergeCell ref="B6:J6"/>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26"/>
  <sheetViews>
    <sheetView showGridLines="0" workbookViewId="0">
      <pane xSplit="1" ySplit="6" topLeftCell="B10"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HYPERLINK("#'Contents'!A21", "Link to contents")</f>
        <v>Link to contents</v>
      </c>
    </row>
    <row r="3" spans="1:10" ht="15" x14ac:dyDescent="0.25">
      <c r="A3" s="2" t="s">
        <v>80</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3341</v>
      </c>
      <c r="C7" s="8">
        <v>4303</v>
      </c>
      <c r="D7" s="8">
        <v>5531</v>
      </c>
      <c r="E7" s="8">
        <v>6204</v>
      </c>
      <c r="F7" s="8">
        <v>5944</v>
      </c>
      <c r="G7" s="8">
        <v>5482</v>
      </c>
      <c r="H7" s="8">
        <v>5944</v>
      </c>
      <c r="I7" s="8">
        <v>4835</v>
      </c>
      <c r="J7" s="8">
        <v>6298</v>
      </c>
    </row>
    <row r="8" spans="1:10" x14ac:dyDescent="0.2">
      <c r="A8" s="10" t="s">
        <v>15</v>
      </c>
      <c r="B8" s="7">
        <v>2531</v>
      </c>
      <c r="C8" s="7">
        <v>3287</v>
      </c>
      <c r="D8" s="7">
        <v>4344</v>
      </c>
      <c r="E8" s="7">
        <v>4942</v>
      </c>
      <c r="F8" s="7">
        <v>4714</v>
      </c>
      <c r="G8" s="7">
        <v>4347</v>
      </c>
      <c r="H8" s="7">
        <v>4664</v>
      </c>
      <c r="I8" s="7">
        <v>3772</v>
      </c>
      <c r="J8" s="7">
        <v>5031</v>
      </c>
    </row>
    <row r="9" spans="1:10" x14ac:dyDescent="0.2">
      <c r="A9" s="10" t="s">
        <v>16</v>
      </c>
      <c r="B9" s="7">
        <v>383</v>
      </c>
      <c r="C9" s="7">
        <v>467</v>
      </c>
      <c r="D9" s="7">
        <v>552</v>
      </c>
      <c r="E9" s="7">
        <v>537</v>
      </c>
      <c r="F9" s="7">
        <v>495</v>
      </c>
      <c r="G9" s="7">
        <v>436</v>
      </c>
      <c r="H9" s="7">
        <v>452</v>
      </c>
      <c r="I9" s="7">
        <v>342</v>
      </c>
      <c r="J9" s="7">
        <v>459</v>
      </c>
    </row>
    <row r="10" spans="1:10" x14ac:dyDescent="0.2">
      <c r="A10" s="12" t="s">
        <v>17</v>
      </c>
      <c r="B10" s="11">
        <v>427</v>
      </c>
      <c r="C10" s="11">
        <v>549</v>
      </c>
      <c r="D10" s="11">
        <v>635</v>
      </c>
      <c r="E10" s="11">
        <v>725</v>
      </c>
      <c r="F10" s="11">
        <v>735</v>
      </c>
      <c r="G10" s="11">
        <v>699</v>
      </c>
      <c r="H10" s="11">
        <v>828</v>
      </c>
      <c r="I10" s="11">
        <v>721</v>
      </c>
      <c r="J10" s="11">
        <v>808</v>
      </c>
    </row>
    <row r="11" spans="1:10" x14ac:dyDescent="0.2">
      <c r="A11" s="9" t="s">
        <v>18</v>
      </c>
      <c r="B11" s="8">
        <v>11875</v>
      </c>
      <c r="C11" s="8">
        <v>14373</v>
      </c>
      <c r="D11" s="8">
        <v>17151</v>
      </c>
      <c r="E11" s="8">
        <v>17658</v>
      </c>
      <c r="F11" s="8">
        <v>16426</v>
      </c>
      <c r="G11" s="8">
        <v>15029</v>
      </c>
      <c r="H11" s="8">
        <v>15146</v>
      </c>
      <c r="I11" s="8">
        <v>12353</v>
      </c>
      <c r="J11" s="8">
        <v>15102</v>
      </c>
    </row>
    <row r="12" spans="1:10" x14ac:dyDescent="0.2">
      <c r="A12" s="10" t="s">
        <v>15</v>
      </c>
      <c r="B12" s="7">
        <v>9135</v>
      </c>
      <c r="C12" s="7">
        <v>11067</v>
      </c>
      <c r="D12" s="7">
        <v>13530</v>
      </c>
      <c r="E12" s="7">
        <v>13906</v>
      </c>
      <c r="F12" s="7">
        <v>12800</v>
      </c>
      <c r="G12" s="7">
        <v>11583</v>
      </c>
      <c r="H12" s="7">
        <v>11773</v>
      </c>
      <c r="I12" s="7">
        <v>9504</v>
      </c>
      <c r="J12" s="7">
        <v>11769</v>
      </c>
    </row>
    <row r="13" spans="1:10" x14ac:dyDescent="0.2">
      <c r="A13" s="10" t="s">
        <v>16</v>
      </c>
      <c r="B13" s="7">
        <v>865</v>
      </c>
      <c r="C13" s="7">
        <v>972</v>
      </c>
      <c r="D13" s="7">
        <v>1095</v>
      </c>
      <c r="E13" s="7">
        <v>1146</v>
      </c>
      <c r="F13" s="7">
        <v>1066</v>
      </c>
      <c r="G13" s="7">
        <v>922</v>
      </c>
      <c r="H13" s="7">
        <v>921</v>
      </c>
      <c r="I13" s="7">
        <v>743</v>
      </c>
      <c r="J13" s="7">
        <v>810</v>
      </c>
    </row>
    <row r="14" spans="1:10" x14ac:dyDescent="0.2">
      <c r="A14" s="12" t="s">
        <v>17</v>
      </c>
      <c r="B14" s="11">
        <v>1875</v>
      </c>
      <c r="C14" s="11">
        <v>2334</v>
      </c>
      <c r="D14" s="11">
        <v>2526</v>
      </c>
      <c r="E14" s="11">
        <v>2606</v>
      </c>
      <c r="F14" s="11">
        <v>2560</v>
      </c>
      <c r="G14" s="11">
        <v>2524</v>
      </c>
      <c r="H14" s="11">
        <v>2452</v>
      </c>
      <c r="I14" s="11">
        <v>2106</v>
      </c>
      <c r="J14" s="11">
        <v>2523</v>
      </c>
    </row>
    <row r="15" spans="1:10" x14ac:dyDescent="0.2">
      <c r="A15" s="9" t="s">
        <v>19</v>
      </c>
      <c r="B15" s="8">
        <v>15218</v>
      </c>
      <c r="C15" s="8">
        <v>18678</v>
      </c>
      <c r="D15" s="8">
        <v>22684</v>
      </c>
      <c r="E15" s="8">
        <v>23866</v>
      </c>
      <c r="F15" s="8">
        <v>22370</v>
      </c>
      <c r="G15" s="8">
        <v>20517</v>
      </c>
      <c r="H15" s="8">
        <v>21090</v>
      </c>
      <c r="I15" s="8">
        <v>17192</v>
      </c>
      <c r="J15" s="8">
        <v>21404</v>
      </c>
    </row>
    <row r="16" spans="1:10" x14ac:dyDescent="0.2">
      <c r="A16" s="10" t="s">
        <v>15</v>
      </c>
      <c r="B16" s="7">
        <v>11668</v>
      </c>
      <c r="C16" s="7">
        <v>14356</v>
      </c>
      <c r="D16" s="7">
        <v>17876</v>
      </c>
      <c r="E16" s="7">
        <v>18852</v>
      </c>
      <c r="F16" s="7">
        <v>17514</v>
      </c>
      <c r="G16" s="7">
        <v>15934</v>
      </c>
      <c r="H16" s="7">
        <v>16437</v>
      </c>
      <c r="I16" s="7">
        <v>13280</v>
      </c>
      <c r="J16" s="7">
        <v>16804</v>
      </c>
    </row>
    <row r="17" spans="1:10" x14ac:dyDescent="0.2">
      <c r="A17" s="10" t="s">
        <v>16</v>
      </c>
      <c r="B17" s="7">
        <v>1248</v>
      </c>
      <c r="C17" s="7">
        <v>1439</v>
      </c>
      <c r="D17" s="7">
        <v>1647</v>
      </c>
      <c r="E17" s="7">
        <v>1683</v>
      </c>
      <c r="F17" s="7">
        <v>1561</v>
      </c>
      <c r="G17" s="7">
        <v>1358</v>
      </c>
      <c r="H17" s="7">
        <v>1373</v>
      </c>
      <c r="I17" s="7">
        <v>1085</v>
      </c>
      <c r="J17" s="7">
        <v>1269</v>
      </c>
    </row>
    <row r="18" spans="1:10" x14ac:dyDescent="0.2">
      <c r="A18" s="12" t="s">
        <v>17</v>
      </c>
      <c r="B18" s="11">
        <v>2302</v>
      </c>
      <c r="C18" s="11">
        <v>2883</v>
      </c>
      <c r="D18" s="11">
        <v>3161</v>
      </c>
      <c r="E18" s="11">
        <v>3331</v>
      </c>
      <c r="F18" s="11">
        <v>3295</v>
      </c>
      <c r="G18" s="11">
        <v>3225</v>
      </c>
      <c r="H18" s="11">
        <v>3280</v>
      </c>
      <c r="I18" s="11">
        <v>2827</v>
      </c>
      <c r="J18" s="11">
        <v>3331</v>
      </c>
    </row>
    <row r="20" spans="1:10" x14ac:dyDescent="0.2">
      <c r="A20" s="13" t="s">
        <v>20</v>
      </c>
    </row>
    <row r="21" spans="1:10" x14ac:dyDescent="0.2">
      <c r="A21" s="13" t="s">
        <v>81</v>
      </c>
    </row>
    <row r="22" spans="1:10" x14ac:dyDescent="0.2">
      <c r="A22" s="13" t="s">
        <v>82</v>
      </c>
    </row>
    <row r="23" spans="1:10" x14ac:dyDescent="0.2">
      <c r="A23" s="13" t="s">
        <v>32</v>
      </c>
    </row>
    <row r="24" spans="1:10" x14ac:dyDescent="0.2">
      <c r="A24" s="13"/>
    </row>
    <row r="25" spans="1:10" x14ac:dyDescent="0.2">
      <c r="A25" s="13" t="s">
        <v>141</v>
      </c>
    </row>
    <row r="26" spans="1:10" x14ac:dyDescent="0.2">
      <c r="A26" s="13" t="s">
        <v>276</v>
      </c>
    </row>
  </sheetData>
  <mergeCells count="1">
    <mergeCell ref="B6:J6"/>
  </mergeCells>
  <conditionalFormatting sqref="B7:J10">
    <cfRule type="expression" dxfId="11" priority="3">
      <formula>B7=2</formula>
    </cfRule>
  </conditionalFormatting>
  <conditionalFormatting sqref="B11:J14">
    <cfRule type="expression" dxfId="10" priority="2">
      <formula>B11=2</formula>
    </cfRule>
  </conditionalFormatting>
  <conditionalFormatting sqref="B15:J18">
    <cfRule type="expression" dxfId="9" priority="1">
      <formula>B15=2</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C6806-7F43-4697-BF3A-742F1BC90BB7}">
  <sheetPr codeName="Sheet35"/>
  <dimension ref="A1:C55"/>
  <sheetViews>
    <sheetView zoomScaleNormal="100" zoomScaleSheetLayoutView="75" workbookViewId="0">
      <selection activeCell="B9" sqref="B9"/>
    </sheetView>
  </sheetViews>
  <sheetFormatPr defaultColWidth="0" defaultRowHeight="0" customHeight="1" zeroHeight="1" x14ac:dyDescent="0.25"/>
  <cols>
    <col min="1" max="1" width="3.7109375" style="66" customWidth="1"/>
    <col min="2" max="2" width="102.7109375" style="66" customWidth="1"/>
    <col min="3" max="3" width="3.7109375" style="66" customWidth="1"/>
    <col min="4" max="16384" width="3.7109375" style="66" hidden="1"/>
  </cols>
  <sheetData>
    <row r="1" spans="1:3" s="60" customFormat="1" ht="15" x14ac:dyDescent="0.25"/>
    <row r="2" spans="1:3" s="60" customFormat="1" ht="15" x14ac:dyDescent="0.25"/>
    <row r="3" spans="1:3" s="60" customFormat="1" ht="15" x14ac:dyDescent="0.25"/>
    <row r="4" spans="1:3" s="60" customFormat="1" ht="11.25" customHeight="1" x14ac:dyDescent="0.25">
      <c r="A4" s="61"/>
      <c r="B4" s="62" t="s">
        <v>246</v>
      </c>
    </row>
    <row r="5" spans="1:3" s="60" customFormat="1" ht="15" x14ac:dyDescent="0.25">
      <c r="A5" s="61"/>
      <c r="B5" s="62"/>
    </row>
    <row r="6" spans="1:3" s="60" customFormat="1" ht="11.25" customHeight="1" x14ac:dyDescent="0.25">
      <c r="A6" s="61"/>
      <c r="B6" s="63" t="s">
        <v>247</v>
      </c>
    </row>
    <row r="7" spans="1:3" ht="15" x14ac:dyDescent="0.25">
      <c r="A7" s="64"/>
      <c r="B7" s="65" t="s">
        <v>248</v>
      </c>
      <c r="C7" s="64"/>
    </row>
    <row r="8" spans="1:3" s="60" customFormat="1" ht="11.25" customHeight="1" x14ac:dyDescent="0.25">
      <c r="A8" s="61"/>
      <c r="B8" s="62"/>
    </row>
    <row r="9" spans="1:3" s="60" customFormat="1" ht="15" x14ac:dyDescent="0.25">
      <c r="A9" s="61"/>
      <c r="B9" s="67" t="s">
        <v>276</v>
      </c>
    </row>
    <row r="10" spans="1:3" s="60" customFormat="1" ht="51.75" x14ac:dyDescent="0.25">
      <c r="A10" s="61"/>
      <c r="B10" s="67" t="s">
        <v>249</v>
      </c>
    </row>
    <row r="11" spans="1:3" s="60" customFormat="1" ht="55.5" customHeight="1" x14ac:dyDescent="0.25">
      <c r="A11" s="61"/>
      <c r="B11" s="67" t="s">
        <v>255</v>
      </c>
    </row>
    <row r="12" spans="1:3" ht="47.25" customHeight="1" x14ac:dyDescent="0.25">
      <c r="A12" s="64"/>
      <c r="B12" s="85" t="s">
        <v>256</v>
      </c>
      <c r="C12" s="64"/>
    </row>
    <row r="13" spans="1:3" ht="27.75" customHeight="1" x14ac:dyDescent="0.25">
      <c r="A13" s="64"/>
      <c r="B13" s="68"/>
      <c r="C13" s="64"/>
    </row>
    <row r="14" spans="1:3" ht="65.25" customHeight="1" x14ac:dyDescent="0.25">
      <c r="A14" s="64"/>
      <c r="B14" s="84" t="s">
        <v>275</v>
      </c>
      <c r="C14" s="64"/>
    </row>
    <row r="15" spans="1:3" s="64" customFormat="1" ht="15" x14ac:dyDescent="0.25"/>
    <row r="16" spans="1:3" ht="15" hidden="1" x14ac:dyDescent="0.25"/>
    <row r="17" ht="15" hidden="1" x14ac:dyDescent="0.25"/>
    <row r="18" ht="15" hidden="1" x14ac:dyDescent="0.25"/>
    <row r="19" ht="15" hidden="1" x14ac:dyDescent="0.25"/>
    <row r="20" ht="15" hidden="1" x14ac:dyDescent="0.25"/>
    <row r="21" ht="15" hidden="1" x14ac:dyDescent="0.25"/>
    <row r="22" ht="15" hidden="1" x14ac:dyDescent="0.25"/>
    <row r="23" ht="15" hidden="1" x14ac:dyDescent="0.25"/>
    <row r="24" ht="15" hidden="1" x14ac:dyDescent="0.25"/>
    <row r="25" ht="15" hidden="1" x14ac:dyDescent="0.25"/>
    <row r="26" ht="15" hidden="1" x14ac:dyDescent="0.25"/>
    <row r="27" ht="15" hidden="1" x14ac:dyDescent="0.25"/>
    <row r="28" ht="15" hidden="1" x14ac:dyDescent="0.25"/>
    <row r="29" ht="15" hidden="1" x14ac:dyDescent="0.25"/>
    <row r="30" ht="15" hidden="1" x14ac:dyDescent="0.25"/>
    <row r="31" ht="15" hidden="1" x14ac:dyDescent="0.25"/>
    <row r="32"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x14ac:dyDescent="0.25"/>
    <row r="51" ht="15" hidden="1" x14ac:dyDescent="0.25"/>
    <row r="52" ht="15" hidden="1" customHeight="1" x14ac:dyDescent="0.25"/>
    <row r="53" ht="15" hidden="1" customHeight="1" x14ac:dyDescent="0.25"/>
    <row r="54" ht="15" hidden="1" customHeight="1" x14ac:dyDescent="0.25"/>
    <row r="55" ht="15" hidden="1" customHeight="1" x14ac:dyDescent="0.25"/>
  </sheetData>
  <hyperlinks>
    <hyperlink ref="B7" r:id="rId1" xr:uid="{57CE7807-DDAE-494C-9269-311A45EF7845}"/>
  </hyperlinks>
  <pageMargins left="0.39370078740157483" right="0.39370078740157483" top="0.39370078740157483" bottom="0.39370078740157483" header="0" footer="0"/>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J27"/>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HYPERLINK("#'Contents'!A22", "Link to contents")</f>
        <v>Link to contents</v>
      </c>
    </row>
    <row r="3" spans="1:10" ht="15" x14ac:dyDescent="0.25">
      <c r="A3" s="2" t="s">
        <v>84</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188.03620358225601</v>
      </c>
      <c r="C7" s="15">
        <v>237.64303177944001</v>
      </c>
      <c r="D7" s="15">
        <v>300.47322767787102</v>
      </c>
      <c r="E7" s="15">
        <v>331.51084303356998</v>
      </c>
      <c r="F7" s="15">
        <v>311.859092576085</v>
      </c>
      <c r="G7" s="15">
        <v>282.07431129900101</v>
      </c>
      <c r="H7" s="15">
        <v>299.86323532453503</v>
      </c>
      <c r="I7" s="15">
        <v>239.26156014372501</v>
      </c>
      <c r="J7" s="15">
        <v>305.91571434330899</v>
      </c>
    </row>
    <row r="8" spans="1:10" x14ac:dyDescent="0.2">
      <c r="A8" s="10" t="s">
        <v>15</v>
      </c>
      <c r="B8" s="14">
        <v>142.44825838572001</v>
      </c>
      <c r="C8" s="14">
        <v>181.53210445247899</v>
      </c>
      <c r="D8" s="14">
        <v>235.98909799903601</v>
      </c>
      <c r="E8" s="14">
        <v>264.07585207477501</v>
      </c>
      <c r="F8" s="14">
        <v>247.32566662241999</v>
      </c>
      <c r="G8" s="14">
        <v>223.67330011250601</v>
      </c>
      <c r="H8" s="14">
        <v>235.289725698794</v>
      </c>
      <c r="I8" s="14">
        <v>186.65865664159901</v>
      </c>
      <c r="J8" s="14">
        <v>244.37312779631401</v>
      </c>
    </row>
    <row r="9" spans="1:10" x14ac:dyDescent="0.2">
      <c r="A9" s="10" t="s">
        <v>16</v>
      </c>
      <c r="B9" s="14">
        <v>21.555781494164599</v>
      </c>
      <c r="C9" s="14">
        <v>25.791144745758402</v>
      </c>
      <c r="D9" s="14">
        <v>29.9875649391041</v>
      </c>
      <c r="E9" s="14">
        <v>28.694603918282901</v>
      </c>
      <c r="F9" s="14">
        <v>25.970768981353</v>
      </c>
      <c r="G9" s="14">
        <v>22.434221037279102</v>
      </c>
      <c r="H9" s="14">
        <v>22.8025205865898</v>
      </c>
      <c r="I9" s="14">
        <v>16.923982123920201</v>
      </c>
      <c r="J9" s="14">
        <v>22.2952227506476</v>
      </c>
    </row>
    <row r="10" spans="1:10" x14ac:dyDescent="0.2">
      <c r="A10" s="12" t="s">
        <v>17</v>
      </c>
      <c r="B10" s="16">
        <v>24.032163702371498</v>
      </c>
      <c r="C10" s="16">
        <v>30.319782581202102</v>
      </c>
      <c r="D10" s="16">
        <v>34.496564739730204</v>
      </c>
      <c r="E10" s="16">
        <v>38.740387040512303</v>
      </c>
      <c r="F10" s="16">
        <v>38.562656972311999</v>
      </c>
      <c r="G10" s="16">
        <v>35.966790149215903</v>
      </c>
      <c r="H10" s="16">
        <v>41.770989039151203</v>
      </c>
      <c r="I10" s="16">
        <v>35.678921378205999</v>
      </c>
      <c r="J10" s="16">
        <v>39.247363796347003</v>
      </c>
    </row>
    <row r="11" spans="1:10" x14ac:dyDescent="0.2">
      <c r="A11" s="9" t="s">
        <v>18</v>
      </c>
      <c r="B11" s="15">
        <v>684.16398042282799</v>
      </c>
      <c r="C11" s="15">
        <v>814.56687915416103</v>
      </c>
      <c r="D11" s="15">
        <v>959.77812790382404</v>
      </c>
      <c r="E11" s="15">
        <v>976.477822705515</v>
      </c>
      <c r="F11" s="15">
        <v>894.98281655876201</v>
      </c>
      <c r="G11" s="15">
        <v>805.32719464922798</v>
      </c>
      <c r="H11" s="15">
        <v>797.96404841628203</v>
      </c>
      <c r="I11" s="15">
        <v>639.71505155835098</v>
      </c>
      <c r="J11" s="15">
        <v>769.19550767820294</v>
      </c>
    </row>
    <row r="12" spans="1:10" x14ac:dyDescent="0.2">
      <c r="A12" s="10" t="s">
        <v>15</v>
      </c>
      <c r="B12" s="14">
        <v>526.30214409789698</v>
      </c>
      <c r="C12" s="14">
        <v>627.20459553322905</v>
      </c>
      <c r="D12" s="14">
        <v>757.14524345745099</v>
      </c>
      <c r="E12" s="14">
        <v>768.99425770432003</v>
      </c>
      <c r="F12" s="14">
        <v>697.41751199026896</v>
      </c>
      <c r="G12" s="14">
        <v>620.67369057302597</v>
      </c>
      <c r="H12" s="14">
        <v>620.25820295819904</v>
      </c>
      <c r="I12" s="14">
        <v>492.176139400191</v>
      </c>
      <c r="J12" s="14">
        <v>599.43463977385602</v>
      </c>
    </row>
    <row r="13" spans="1:10" x14ac:dyDescent="0.2">
      <c r="A13" s="10" t="s">
        <v>16</v>
      </c>
      <c r="B13" s="14">
        <v>49.835944679220702</v>
      </c>
      <c r="C13" s="14">
        <v>55.086551627206902</v>
      </c>
      <c r="D13" s="14">
        <v>61.2767214771551</v>
      </c>
      <c r="E13" s="14">
        <v>63.373178435865903</v>
      </c>
      <c r="F13" s="14">
        <v>58.081802170439602</v>
      </c>
      <c r="G13" s="14">
        <v>49.405261392413898</v>
      </c>
      <c r="H13" s="14">
        <v>48.522704911619897</v>
      </c>
      <c r="I13" s="14">
        <v>38.477153995616803</v>
      </c>
      <c r="J13" s="14">
        <v>41.256016502406602</v>
      </c>
    </row>
    <row r="14" spans="1:10" x14ac:dyDescent="0.2">
      <c r="A14" s="12" t="s">
        <v>17</v>
      </c>
      <c r="B14" s="16">
        <v>108.02589164571</v>
      </c>
      <c r="C14" s="16">
        <v>132.275731993725</v>
      </c>
      <c r="D14" s="16">
        <v>141.35616296921799</v>
      </c>
      <c r="E14" s="16">
        <v>144.11038656532901</v>
      </c>
      <c r="F14" s="16">
        <v>139.48350239805399</v>
      </c>
      <c r="G14" s="16">
        <v>135.24824268378799</v>
      </c>
      <c r="H14" s="16">
        <v>129.18314054646299</v>
      </c>
      <c r="I14" s="16">
        <v>109.06175816254201</v>
      </c>
      <c r="J14" s="16">
        <v>128.50485140194101</v>
      </c>
    </row>
    <row r="15" spans="1:10" x14ac:dyDescent="0.2">
      <c r="A15" s="9" t="s">
        <v>19</v>
      </c>
      <c r="B15" s="15">
        <v>433.25507429863302</v>
      </c>
      <c r="C15" s="15">
        <v>522.433042113787</v>
      </c>
      <c r="D15" s="15">
        <v>625.29314061639195</v>
      </c>
      <c r="E15" s="15">
        <v>648.57349702481201</v>
      </c>
      <c r="F15" s="15">
        <v>597.91547474475306</v>
      </c>
      <c r="G15" s="15">
        <v>538.55235017846098</v>
      </c>
      <c r="H15" s="15">
        <v>543.51222548154897</v>
      </c>
      <c r="I15" s="15">
        <v>435.04038775074901</v>
      </c>
      <c r="J15" s="15">
        <v>532.16153703288899</v>
      </c>
    </row>
    <row r="16" spans="1:10" x14ac:dyDescent="0.2">
      <c r="A16" s="10" t="s">
        <v>15</v>
      </c>
      <c r="B16" s="14">
        <v>332.18689755003601</v>
      </c>
      <c r="C16" s="14">
        <v>401.544531137462</v>
      </c>
      <c r="D16" s="14">
        <v>492.75878071145399</v>
      </c>
      <c r="E16" s="14">
        <v>512.31490680934201</v>
      </c>
      <c r="F16" s="14">
        <v>468.12211107195401</v>
      </c>
      <c r="G16" s="14">
        <v>418.25282194003</v>
      </c>
      <c r="H16" s="14">
        <v>423.59935752680002</v>
      </c>
      <c r="I16" s="14">
        <v>336.04794958875902</v>
      </c>
      <c r="J16" s="14">
        <v>417.793051219429</v>
      </c>
    </row>
    <row r="17" spans="1:10" x14ac:dyDescent="0.2">
      <c r="A17" s="10" t="s">
        <v>16</v>
      </c>
      <c r="B17" s="14">
        <v>35.530446361196901</v>
      </c>
      <c r="C17" s="14">
        <v>40.2495528215943</v>
      </c>
      <c r="D17" s="14">
        <v>45.400185266937001</v>
      </c>
      <c r="E17" s="14">
        <v>45.736579045200699</v>
      </c>
      <c r="F17" s="14">
        <v>41.723113816564997</v>
      </c>
      <c r="G17" s="14">
        <v>35.646249039447802</v>
      </c>
      <c r="H17" s="14">
        <v>35.383702493417097</v>
      </c>
      <c r="I17" s="14">
        <v>27.455724796973101</v>
      </c>
      <c r="J17" s="14">
        <v>31.550784455930501</v>
      </c>
    </row>
    <row r="18" spans="1:10" x14ac:dyDescent="0.2">
      <c r="A18" s="12" t="s">
        <v>17</v>
      </c>
      <c r="B18" s="16">
        <v>65.537730387400003</v>
      </c>
      <c r="C18" s="16">
        <v>80.638958154730005</v>
      </c>
      <c r="D18" s="16">
        <v>87.134174638001099</v>
      </c>
      <c r="E18" s="16">
        <v>90.522011170269394</v>
      </c>
      <c r="F18" s="16">
        <v>88.070249856234298</v>
      </c>
      <c r="G18" s="16">
        <v>84.6532791989831</v>
      </c>
      <c r="H18" s="16">
        <v>84.529165461331402</v>
      </c>
      <c r="I18" s="16">
        <v>71.536713365016695</v>
      </c>
      <c r="J18" s="16">
        <v>82.817701357529103</v>
      </c>
    </row>
    <row r="20" spans="1:10" x14ac:dyDescent="0.2">
      <c r="A20" s="13" t="s">
        <v>20</v>
      </c>
    </row>
    <row r="21" spans="1:10" x14ac:dyDescent="0.2">
      <c r="A21" s="13" t="s">
        <v>81</v>
      </c>
    </row>
    <row r="22" spans="1:10" x14ac:dyDescent="0.2">
      <c r="A22" s="13" t="s">
        <v>82</v>
      </c>
    </row>
    <row r="23" spans="1:10" x14ac:dyDescent="0.2">
      <c r="A23" s="13" t="s">
        <v>28</v>
      </c>
    </row>
    <row r="24" spans="1:10" x14ac:dyDescent="0.2">
      <c r="A24" s="13" t="s">
        <v>24</v>
      </c>
    </row>
    <row r="25" spans="1:10" x14ac:dyDescent="0.2">
      <c r="A25" s="13"/>
    </row>
    <row r="26" spans="1:10" x14ac:dyDescent="0.2">
      <c r="A26" s="13" t="s">
        <v>141</v>
      </c>
    </row>
    <row r="27" spans="1:10" x14ac:dyDescent="0.2">
      <c r="A27" s="13" t="s">
        <v>276</v>
      </c>
    </row>
  </sheetData>
  <mergeCells count="1">
    <mergeCell ref="B6:J6"/>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J77"/>
  <sheetViews>
    <sheetView showGridLines="0" workbookViewId="0">
      <pane xSplit="1" ySplit="6" topLeftCell="B61"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HYPERLINK("#'Contents'!A23", "Link to contents")</f>
        <v>Link to contents</v>
      </c>
    </row>
    <row r="3" spans="1:10" ht="15" x14ac:dyDescent="0.25">
      <c r="A3" s="2" t="s">
        <v>86</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3341</v>
      </c>
      <c r="C7" s="8">
        <v>4303</v>
      </c>
      <c r="D7" s="8">
        <v>5531</v>
      </c>
      <c r="E7" s="8">
        <v>6204</v>
      </c>
      <c r="F7" s="8">
        <v>5944</v>
      </c>
      <c r="G7" s="8">
        <v>5482</v>
      </c>
      <c r="H7" s="8">
        <v>5944</v>
      </c>
      <c r="I7" s="8">
        <v>4835</v>
      </c>
      <c r="J7" s="8">
        <v>6298</v>
      </c>
    </row>
    <row r="8" spans="1:10" x14ac:dyDescent="0.2">
      <c r="A8" s="22" t="s">
        <v>87</v>
      </c>
      <c r="B8" s="7">
        <v>367</v>
      </c>
      <c r="C8" s="7">
        <v>494</v>
      </c>
      <c r="D8" s="7">
        <v>660</v>
      </c>
      <c r="E8" s="7">
        <v>799</v>
      </c>
      <c r="F8" s="7">
        <v>822</v>
      </c>
      <c r="G8" s="7">
        <v>700</v>
      </c>
      <c r="H8" s="7">
        <v>829</v>
      </c>
      <c r="I8" s="7">
        <v>683</v>
      </c>
      <c r="J8" s="7">
        <v>760</v>
      </c>
    </row>
    <row r="9" spans="1:10" x14ac:dyDescent="0.2">
      <c r="A9" s="22" t="s">
        <v>88</v>
      </c>
      <c r="B9" s="7">
        <v>301</v>
      </c>
      <c r="C9" s="7">
        <v>368</v>
      </c>
      <c r="D9" s="7">
        <v>460</v>
      </c>
      <c r="E9" s="7">
        <v>530</v>
      </c>
      <c r="F9" s="7">
        <v>550</v>
      </c>
      <c r="G9" s="7">
        <v>542</v>
      </c>
      <c r="H9" s="7">
        <v>617</v>
      </c>
      <c r="I9" s="7">
        <v>545</v>
      </c>
      <c r="J9" s="7">
        <v>696</v>
      </c>
    </row>
    <row r="10" spans="1:10" x14ac:dyDescent="0.2">
      <c r="A10" s="22" t="s">
        <v>89</v>
      </c>
      <c r="B10" s="7">
        <v>2508</v>
      </c>
      <c r="C10" s="7">
        <v>3245</v>
      </c>
      <c r="D10" s="7">
        <v>4171</v>
      </c>
      <c r="E10" s="7">
        <v>4572</v>
      </c>
      <c r="F10" s="7">
        <v>4192</v>
      </c>
      <c r="G10" s="7">
        <v>3788</v>
      </c>
      <c r="H10" s="7">
        <v>4023</v>
      </c>
      <c r="I10" s="7">
        <v>3200</v>
      </c>
      <c r="J10" s="7">
        <v>4431</v>
      </c>
    </row>
    <row r="11" spans="1:10" x14ac:dyDescent="0.2">
      <c r="A11" s="22" t="s">
        <v>90</v>
      </c>
      <c r="B11" s="7">
        <v>165</v>
      </c>
      <c r="C11" s="7">
        <v>196</v>
      </c>
      <c r="D11" s="7">
        <v>240</v>
      </c>
      <c r="E11" s="7">
        <v>303</v>
      </c>
      <c r="F11" s="7">
        <v>380</v>
      </c>
      <c r="G11" s="7">
        <v>452</v>
      </c>
      <c r="H11" s="7">
        <v>475</v>
      </c>
      <c r="I11" s="7">
        <v>407</v>
      </c>
      <c r="J11" s="7">
        <v>411</v>
      </c>
    </row>
    <row r="12" spans="1:10" x14ac:dyDescent="0.2">
      <c r="A12" s="21" t="s">
        <v>15</v>
      </c>
      <c r="B12" s="20">
        <v>2531</v>
      </c>
      <c r="C12" s="20">
        <v>3287</v>
      </c>
      <c r="D12" s="20">
        <v>4344</v>
      </c>
      <c r="E12" s="20">
        <v>4942</v>
      </c>
      <c r="F12" s="20">
        <v>4714</v>
      </c>
      <c r="G12" s="20">
        <v>4347</v>
      </c>
      <c r="H12" s="20">
        <v>4664</v>
      </c>
      <c r="I12" s="20">
        <v>3772</v>
      </c>
      <c r="J12" s="20">
        <v>5031</v>
      </c>
    </row>
    <row r="13" spans="1:10" x14ac:dyDescent="0.2">
      <c r="A13" s="22" t="s">
        <v>87</v>
      </c>
      <c r="B13" s="7">
        <v>241</v>
      </c>
      <c r="C13" s="7">
        <v>317</v>
      </c>
      <c r="D13" s="7">
        <v>445</v>
      </c>
      <c r="E13" s="7">
        <v>537</v>
      </c>
      <c r="F13" s="7">
        <v>554</v>
      </c>
      <c r="G13" s="7">
        <v>492</v>
      </c>
      <c r="H13" s="7">
        <v>556</v>
      </c>
      <c r="I13" s="7">
        <v>439</v>
      </c>
      <c r="J13" s="7">
        <v>510</v>
      </c>
    </row>
    <row r="14" spans="1:10" x14ac:dyDescent="0.2">
      <c r="A14" s="22" t="s">
        <v>52</v>
      </c>
      <c r="B14" s="7">
        <v>633</v>
      </c>
      <c r="C14" s="7">
        <v>797</v>
      </c>
      <c r="D14" s="7">
        <v>962</v>
      </c>
      <c r="E14" s="7">
        <v>1113</v>
      </c>
      <c r="F14" s="7">
        <v>887</v>
      </c>
      <c r="G14" s="7">
        <v>676</v>
      </c>
      <c r="H14" s="7">
        <v>721</v>
      </c>
      <c r="I14" s="7">
        <v>568</v>
      </c>
      <c r="J14" s="7">
        <v>632</v>
      </c>
    </row>
    <row r="15" spans="1:10" x14ac:dyDescent="0.2">
      <c r="A15" s="22" t="s">
        <v>88</v>
      </c>
      <c r="B15" s="7">
        <v>179</v>
      </c>
      <c r="C15" s="7">
        <v>228</v>
      </c>
      <c r="D15" s="7">
        <v>309</v>
      </c>
      <c r="E15" s="7">
        <v>360</v>
      </c>
      <c r="F15" s="7">
        <v>376</v>
      </c>
      <c r="G15" s="7">
        <v>378</v>
      </c>
      <c r="H15" s="7">
        <v>424</v>
      </c>
      <c r="I15" s="7">
        <v>387</v>
      </c>
      <c r="J15" s="7">
        <v>530</v>
      </c>
    </row>
    <row r="16" spans="1:10" x14ac:dyDescent="0.2">
      <c r="A16" s="22" t="s">
        <v>89</v>
      </c>
      <c r="B16" s="7">
        <v>1417</v>
      </c>
      <c r="C16" s="7">
        <v>1867</v>
      </c>
      <c r="D16" s="7">
        <v>2506</v>
      </c>
      <c r="E16" s="7">
        <v>2764</v>
      </c>
      <c r="F16" s="7">
        <v>2710</v>
      </c>
      <c r="G16" s="7">
        <v>2576</v>
      </c>
      <c r="H16" s="7">
        <v>2721</v>
      </c>
      <c r="I16" s="7">
        <v>2177</v>
      </c>
      <c r="J16" s="7">
        <v>3142</v>
      </c>
    </row>
    <row r="17" spans="1:10" x14ac:dyDescent="0.2">
      <c r="A17" s="22" t="s">
        <v>90</v>
      </c>
      <c r="B17" s="7">
        <v>61</v>
      </c>
      <c r="C17" s="7">
        <v>78</v>
      </c>
      <c r="D17" s="7">
        <v>122</v>
      </c>
      <c r="E17" s="7">
        <v>168</v>
      </c>
      <c r="F17" s="7">
        <v>187</v>
      </c>
      <c r="G17" s="7">
        <v>225</v>
      </c>
      <c r="H17" s="7">
        <v>242</v>
      </c>
      <c r="I17" s="7">
        <v>201</v>
      </c>
      <c r="J17" s="7">
        <v>217</v>
      </c>
    </row>
    <row r="18" spans="1:10" x14ac:dyDescent="0.2">
      <c r="A18" s="21" t="s">
        <v>16</v>
      </c>
      <c r="B18" s="20">
        <v>383</v>
      </c>
      <c r="C18" s="20">
        <v>467</v>
      </c>
      <c r="D18" s="20">
        <v>552</v>
      </c>
      <c r="E18" s="20">
        <v>537</v>
      </c>
      <c r="F18" s="20">
        <v>495</v>
      </c>
      <c r="G18" s="20">
        <v>436</v>
      </c>
      <c r="H18" s="20">
        <v>452</v>
      </c>
      <c r="I18" s="20">
        <v>342</v>
      </c>
      <c r="J18" s="20">
        <v>459</v>
      </c>
    </row>
    <row r="19" spans="1:10" x14ac:dyDescent="0.2">
      <c r="A19" s="22" t="s">
        <v>87</v>
      </c>
      <c r="B19" s="7">
        <v>18</v>
      </c>
      <c r="C19" s="7">
        <v>39</v>
      </c>
      <c r="D19" s="7">
        <v>34</v>
      </c>
      <c r="E19" s="7">
        <v>32</v>
      </c>
      <c r="F19" s="7">
        <v>35</v>
      </c>
      <c r="G19" s="7">
        <v>27</v>
      </c>
      <c r="H19" s="7">
        <v>33</v>
      </c>
      <c r="I19" s="7">
        <v>20</v>
      </c>
      <c r="J19" s="7">
        <v>22</v>
      </c>
    </row>
    <row r="20" spans="1:10" x14ac:dyDescent="0.2">
      <c r="A20" s="22" t="s">
        <v>88</v>
      </c>
      <c r="B20" s="7">
        <v>48</v>
      </c>
      <c r="C20" s="7">
        <v>56</v>
      </c>
      <c r="D20" s="7">
        <v>51</v>
      </c>
      <c r="E20" s="7">
        <v>56</v>
      </c>
      <c r="F20" s="7">
        <v>61</v>
      </c>
      <c r="G20" s="7">
        <v>41</v>
      </c>
      <c r="H20" s="7">
        <v>55</v>
      </c>
      <c r="I20" s="7">
        <v>52</v>
      </c>
      <c r="J20" s="7">
        <v>66</v>
      </c>
    </row>
    <row r="21" spans="1:10" x14ac:dyDescent="0.2">
      <c r="A21" s="22" t="s">
        <v>89</v>
      </c>
      <c r="B21" s="7">
        <v>305</v>
      </c>
      <c r="C21" s="7">
        <v>355</v>
      </c>
      <c r="D21" s="7">
        <v>452</v>
      </c>
      <c r="E21" s="7">
        <v>439</v>
      </c>
      <c r="F21" s="7">
        <v>392</v>
      </c>
      <c r="G21" s="7">
        <v>348</v>
      </c>
      <c r="H21" s="7">
        <v>348</v>
      </c>
      <c r="I21" s="7">
        <v>258</v>
      </c>
      <c r="J21" s="7">
        <v>358</v>
      </c>
    </row>
    <row r="22" spans="1:10" x14ac:dyDescent="0.2">
      <c r="A22" s="22" t="s">
        <v>90</v>
      </c>
      <c r="B22" s="7">
        <v>12</v>
      </c>
      <c r="C22" s="7">
        <v>17</v>
      </c>
      <c r="D22" s="7">
        <v>15</v>
      </c>
      <c r="E22" s="7">
        <v>10</v>
      </c>
      <c r="F22" s="7">
        <v>7</v>
      </c>
      <c r="G22" s="7">
        <v>20</v>
      </c>
      <c r="H22" s="7">
        <v>16</v>
      </c>
      <c r="I22" s="7">
        <v>12</v>
      </c>
      <c r="J22" s="7">
        <v>13</v>
      </c>
    </row>
    <row r="23" spans="1:10" x14ac:dyDescent="0.2">
      <c r="A23" s="21" t="s">
        <v>17</v>
      </c>
      <c r="B23" s="20">
        <v>427</v>
      </c>
      <c r="C23" s="20">
        <v>549</v>
      </c>
      <c r="D23" s="20">
        <v>635</v>
      </c>
      <c r="E23" s="20">
        <v>725</v>
      </c>
      <c r="F23" s="20">
        <v>735</v>
      </c>
      <c r="G23" s="20">
        <v>699</v>
      </c>
      <c r="H23" s="20">
        <v>828</v>
      </c>
      <c r="I23" s="20">
        <v>721</v>
      </c>
      <c r="J23" s="20">
        <v>808</v>
      </c>
    </row>
    <row r="24" spans="1:10" x14ac:dyDescent="0.2">
      <c r="A24" s="22" t="s">
        <v>87</v>
      </c>
      <c r="B24" s="7">
        <v>108</v>
      </c>
      <c r="C24" s="7">
        <v>138</v>
      </c>
      <c r="D24" s="7">
        <v>181</v>
      </c>
      <c r="E24" s="7">
        <v>230</v>
      </c>
      <c r="F24" s="7">
        <v>233</v>
      </c>
      <c r="G24" s="7">
        <v>181</v>
      </c>
      <c r="H24" s="7">
        <v>240</v>
      </c>
      <c r="I24" s="7">
        <v>224</v>
      </c>
      <c r="J24" s="7">
        <v>228</v>
      </c>
    </row>
    <row r="25" spans="1:10" x14ac:dyDescent="0.2">
      <c r="A25" s="22" t="s">
        <v>88</v>
      </c>
      <c r="B25" s="7">
        <v>74</v>
      </c>
      <c r="C25" s="7">
        <v>84</v>
      </c>
      <c r="D25" s="7">
        <v>100</v>
      </c>
      <c r="E25" s="7">
        <v>114</v>
      </c>
      <c r="F25" s="7">
        <v>113</v>
      </c>
      <c r="G25" s="7">
        <v>123</v>
      </c>
      <c r="H25" s="7">
        <v>138</v>
      </c>
      <c r="I25" s="7">
        <v>106</v>
      </c>
      <c r="J25" s="7">
        <v>100</v>
      </c>
    </row>
    <row r="26" spans="1:10" x14ac:dyDescent="0.2">
      <c r="A26" s="22" t="s">
        <v>89</v>
      </c>
      <c r="B26" s="7">
        <v>153</v>
      </c>
      <c r="C26" s="7">
        <v>226</v>
      </c>
      <c r="D26" s="7">
        <v>251</v>
      </c>
      <c r="E26" s="7">
        <v>256</v>
      </c>
      <c r="F26" s="7">
        <v>203</v>
      </c>
      <c r="G26" s="7">
        <v>188</v>
      </c>
      <c r="H26" s="7">
        <v>233</v>
      </c>
      <c r="I26" s="7">
        <v>197</v>
      </c>
      <c r="J26" s="7">
        <v>299</v>
      </c>
    </row>
    <row r="27" spans="1:10" x14ac:dyDescent="0.2">
      <c r="A27" s="23" t="s">
        <v>90</v>
      </c>
      <c r="B27" s="11">
        <v>92</v>
      </c>
      <c r="C27" s="11">
        <v>101</v>
      </c>
      <c r="D27" s="11">
        <v>103</v>
      </c>
      <c r="E27" s="11">
        <v>125</v>
      </c>
      <c r="F27" s="11">
        <v>186</v>
      </c>
      <c r="G27" s="11">
        <v>207</v>
      </c>
      <c r="H27" s="11">
        <v>217</v>
      </c>
      <c r="I27" s="11">
        <v>194</v>
      </c>
      <c r="J27" s="11">
        <v>181</v>
      </c>
    </row>
    <row r="28" spans="1:10" x14ac:dyDescent="0.2">
      <c r="A28" s="9" t="s">
        <v>18</v>
      </c>
      <c r="B28" s="8">
        <v>11875</v>
      </c>
      <c r="C28" s="8">
        <v>14373</v>
      </c>
      <c r="D28" s="8">
        <v>17151</v>
      </c>
      <c r="E28" s="8">
        <v>17658</v>
      </c>
      <c r="F28" s="8">
        <v>16426</v>
      </c>
      <c r="G28" s="8">
        <v>15029</v>
      </c>
      <c r="H28" s="8">
        <v>15146</v>
      </c>
      <c r="I28" s="8">
        <v>12353</v>
      </c>
      <c r="J28" s="8">
        <v>15102</v>
      </c>
    </row>
    <row r="29" spans="1:10" x14ac:dyDescent="0.2">
      <c r="A29" s="22" t="s">
        <v>87</v>
      </c>
      <c r="B29" s="7">
        <v>1257</v>
      </c>
      <c r="C29" s="7">
        <v>1669</v>
      </c>
      <c r="D29" s="7">
        <v>1863</v>
      </c>
      <c r="E29" s="7">
        <v>2254</v>
      </c>
      <c r="F29" s="7">
        <v>2080</v>
      </c>
      <c r="G29" s="7">
        <v>1892</v>
      </c>
      <c r="H29" s="7">
        <v>1928</v>
      </c>
      <c r="I29" s="7">
        <v>1577</v>
      </c>
      <c r="J29" s="7">
        <v>1645</v>
      </c>
    </row>
    <row r="30" spans="1:10" x14ac:dyDescent="0.2">
      <c r="A30" s="22" t="s">
        <v>88</v>
      </c>
      <c r="B30" s="7">
        <v>978</v>
      </c>
      <c r="C30" s="7">
        <v>1098</v>
      </c>
      <c r="D30" s="7">
        <v>1336</v>
      </c>
      <c r="E30" s="7">
        <v>1435</v>
      </c>
      <c r="F30" s="7">
        <v>1420</v>
      </c>
      <c r="G30" s="7">
        <v>1284</v>
      </c>
      <c r="H30" s="7">
        <v>1488</v>
      </c>
      <c r="I30" s="7">
        <v>1239</v>
      </c>
      <c r="J30" s="7">
        <v>1506</v>
      </c>
    </row>
    <row r="31" spans="1:10" x14ac:dyDescent="0.2">
      <c r="A31" s="22" t="s">
        <v>89</v>
      </c>
      <c r="B31" s="7">
        <v>8880</v>
      </c>
      <c r="C31" s="7">
        <v>10620</v>
      </c>
      <c r="D31" s="7">
        <v>12771</v>
      </c>
      <c r="E31" s="7">
        <v>12655</v>
      </c>
      <c r="F31" s="7">
        <v>11379</v>
      </c>
      <c r="G31" s="7">
        <v>10154</v>
      </c>
      <c r="H31" s="7">
        <v>10224</v>
      </c>
      <c r="I31" s="7">
        <v>8077</v>
      </c>
      <c r="J31" s="7">
        <v>10523</v>
      </c>
    </row>
    <row r="32" spans="1:10" x14ac:dyDescent="0.2">
      <c r="A32" s="22" t="s">
        <v>90</v>
      </c>
      <c r="B32" s="7">
        <v>760</v>
      </c>
      <c r="C32" s="7">
        <v>986</v>
      </c>
      <c r="D32" s="7">
        <v>1181</v>
      </c>
      <c r="E32" s="7">
        <v>1314</v>
      </c>
      <c r="F32" s="7">
        <v>1547</v>
      </c>
      <c r="G32" s="7">
        <v>1699</v>
      </c>
      <c r="H32" s="7">
        <v>1506</v>
      </c>
      <c r="I32" s="7">
        <v>1460</v>
      </c>
      <c r="J32" s="7">
        <v>1428</v>
      </c>
    </row>
    <row r="33" spans="1:10" x14ac:dyDescent="0.2">
      <c r="A33" s="21" t="s">
        <v>15</v>
      </c>
      <c r="B33" s="20">
        <v>9135</v>
      </c>
      <c r="C33" s="20">
        <v>11067</v>
      </c>
      <c r="D33" s="20">
        <v>13530</v>
      </c>
      <c r="E33" s="20">
        <v>13906</v>
      </c>
      <c r="F33" s="20">
        <v>12800</v>
      </c>
      <c r="G33" s="20">
        <v>11583</v>
      </c>
      <c r="H33" s="20">
        <v>11773</v>
      </c>
      <c r="I33" s="20">
        <v>9504</v>
      </c>
      <c r="J33" s="20">
        <v>11769</v>
      </c>
    </row>
    <row r="34" spans="1:10" x14ac:dyDescent="0.2">
      <c r="A34" s="22" t="s">
        <v>87</v>
      </c>
      <c r="B34" s="7">
        <v>741</v>
      </c>
      <c r="C34" s="7">
        <v>1001</v>
      </c>
      <c r="D34" s="7">
        <v>1194</v>
      </c>
      <c r="E34" s="7">
        <v>1463</v>
      </c>
      <c r="F34" s="7">
        <v>1328</v>
      </c>
      <c r="G34" s="7">
        <v>1219</v>
      </c>
      <c r="H34" s="7">
        <v>1267</v>
      </c>
      <c r="I34" s="7">
        <v>1000</v>
      </c>
      <c r="J34" s="7">
        <v>1014</v>
      </c>
    </row>
    <row r="35" spans="1:10" x14ac:dyDescent="0.2">
      <c r="A35" s="22" t="s">
        <v>52</v>
      </c>
      <c r="B35" s="7">
        <v>2025</v>
      </c>
      <c r="C35" s="7">
        <v>2269</v>
      </c>
      <c r="D35" s="7">
        <v>2697</v>
      </c>
      <c r="E35" s="7">
        <v>2627</v>
      </c>
      <c r="F35" s="7">
        <v>2142</v>
      </c>
      <c r="G35" s="7">
        <v>1664</v>
      </c>
      <c r="H35" s="7">
        <v>1708</v>
      </c>
      <c r="I35" s="7">
        <v>1284</v>
      </c>
      <c r="J35" s="7">
        <v>1320</v>
      </c>
    </row>
    <row r="36" spans="1:10" x14ac:dyDescent="0.2">
      <c r="A36" s="22" t="s">
        <v>88</v>
      </c>
      <c r="B36" s="7">
        <v>592</v>
      </c>
      <c r="C36" s="7">
        <v>694</v>
      </c>
      <c r="D36" s="7">
        <v>840</v>
      </c>
      <c r="E36" s="7">
        <v>907</v>
      </c>
      <c r="F36" s="7">
        <v>916</v>
      </c>
      <c r="G36" s="7">
        <v>887</v>
      </c>
      <c r="H36" s="7">
        <v>980</v>
      </c>
      <c r="I36" s="7">
        <v>812</v>
      </c>
      <c r="J36" s="7">
        <v>1065</v>
      </c>
    </row>
    <row r="37" spans="1:10" x14ac:dyDescent="0.2">
      <c r="A37" s="22" t="s">
        <v>89</v>
      </c>
      <c r="B37" s="7">
        <v>5457</v>
      </c>
      <c r="C37" s="7">
        <v>6668</v>
      </c>
      <c r="D37" s="7">
        <v>8214</v>
      </c>
      <c r="E37" s="7">
        <v>8157</v>
      </c>
      <c r="F37" s="7">
        <v>7584</v>
      </c>
      <c r="G37" s="7">
        <v>6947</v>
      </c>
      <c r="H37" s="7">
        <v>7023</v>
      </c>
      <c r="I37" s="7">
        <v>5563</v>
      </c>
      <c r="J37" s="7">
        <v>7542</v>
      </c>
    </row>
    <row r="38" spans="1:10" x14ac:dyDescent="0.2">
      <c r="A38" s="22" t="s">
        <v>90</v>
      </c>
      <c r="B38" s="7">
        <v>320</v>
      </c>
      <c r="C38" s="7">
        <v>435</v>
      </c>
      <c r="D38" s="7">
        <v>585</v>
      </c>
      <c r="E38" s="7">
        <v>752</v>
      </c>
      <c r="F38" s="7">
        <v>830</v>
      </c>
      <c r="G38" s="7">
        <v>866</v>
      </c>
      <c r="H38" s="7">
        <v>795</v>
      </c>
      <c r="I38" s="7">
        <v>845</v>
      </c>
      <c r="J38" s="7">
        <v>828</v>
      </c>
    </row>
    <row r="39" spans="1:10" x14ac:dyDescent="0.2">
      <c r="A39" s="21" t="s">
        <v>16</v>
      </c>
      <c r="B39" s="20">
        <v>865</v>
      </c>
      <c r="C39" s="20">
        <v>972</v>
      </c>
      <c r="D39" s="20">
        <v>1095</v>
      </c>
      <c r="E39" s="20">
        <v>1146</v>
      </c>
      <c r="F39" s="20">
        <v>1066</v>
      </c>
      <c r="G39" s="20">
        <v>922</v>
      </c>
      <c r="H39" s="20">
        <v>921</v>
      </c>
      <c r="I39" s="20">
        <v>743</v>
      </c>
      <c r="J39" s="20">
        <v>810</v>
      </c>
    </row>
    <row r="40" spans="1:10" x14ac:dyDescent="0.2">
      <c r="A40" s="22" t="s">
        <v>87</v>
      </c>
      <c r="B40" s="7">
        <v>48</v>
      </c>
      <c r="C40" s="7">
        <v>69</v>
      </c>
      <c r="D40" s="7">
        <v>78</v>
      </c>
      <c r="E40" s="7">
        <v>75</v>
      </c>
      <c r="F40" s="7">
        <v>65</v>
      </c>
      <c r="G40" s="7">
        <v>65</v>
      </c>
      <c r="H40" s="7">
        <v>58</v>
      </c>
      <c r="I40" s="7">
        <v>48</v>
      </c>
      <c r="J40" s="7">
        <v>48</v>
      </c>
    </row>
    <row r="41" spans="1:10" x14ac:dyDescent="0.2">
      <c r="A41" s="22" t="s">
        <v>88</v>
      </c>
      <c r="B41" s="7">
        <v>110</v>
      </c>
      <c r="C41" s="7">
        <v>104</v>
      </c>
      <c r="D41" s="7">
        <v>104</v>
      </c>
      <c r="E41" s="7">
        <v>124</v>
      </c>
      <c r="F41" s="7">
        <v>133</v>
      </c>
      <c r="G41" s="7">
        <v>99</v>
      </c>
      <c r="H41" s="7">
        <v>110</v>
      </c>
      <c r="I41" s="7">
        <v>89</v>
      </c>
      <c r="J41" s="7">
        <v>107</v>
      </c>
    </row>
    <row r="42" spans="1:10" x14ac:dyDescent="0.2">
      <c r="A42" s="22" t="s">
        <v>89</v>
      </c>
      <c r="B42" s="7">
        <v>678</v>
      </c>
      <c r="C42" s="7">
        <v>759</v>
      </c>
      <c r="D42" s="7">
        <v>863</v>
      </c>
      <c r="E42" s="7">
        <v>903</v>
      </c>
      <c r="F42" s="7">
        <v>821</v>
      </c>
      <c r="G42" s="7">
        <v>722</v>
      </c>
      <c r="H42" s="7">
        <v>705</v>
      </c>
      <c r="I42" s="7">
        <v>561</v>
      </c>
      <c r="J42" s="7">
        <v>613</v>
      </c>
    </row>
    <row r="43" spans="1:10" x14ac:dyDescent="0.2">
      <c r="A43" s="22" t="s">
        <v>90</v>
      </c>
      <c r="B43" s="7">
        <v>29</v>
      </c>
      <c r="C43" s="7">
        <v>40</v>
      </c>
      <c r="D43" s="7">
        <v>50</v>
      </c>
      <c r="E43" s="7">
        <v>44</v>
      </c>
      <c r="F43" s="7">
        <v>47</v>
      </c>
      <c r="G43" s="7">
        <v>36</v>
      </c>
      <c r="H43" s="7">
        <v>48</v>
      </c>
      <c r="I43" s="7">
        <v>45</v>
      </c>
      <c r="J43" s="7">
        <v>42</v>
      </c>
    </row>
    <row r="44" spans="1:10" x14ac:dyDescent="0.2">
      <c r="A44" s="21" t="s">
        <v>17</v>
      </c>
      <c r="B44" s="20">
        <v>1875</v>
      </c>
      <c r="C44" s="20">
        <v>2334</v>
      </c>
      <c r="D44" s="20">
        <v>2526</v>
      </c>
      <c r="E44" s="20">
        <v>2606</v>
      </c>
      <c r="F44" s="20">
        <v>2560</v>
      </c>
      <c r="G44" s="20">
        <v>2524</v>
      </c>
      <c r="H44" s="20">
        <v>2452</v>
      </c>
      <c r="I44" s="20">
        <v>2106</v>
      </c>
      <c r="J44" s="20">
        <v>2523</v>
      </c>
    </row>
    <row r="45" spans="1:10" x14ac:dyDescent="0.2">
      <c r="A45" s="22" t="s">
        <v>87</v>
      </c>
      <c r="B45" s="7">
        <v>468</v>
      </c>
      <c r="C45" s="7">
        <v>599</v>
      </c>
      <c r="D45" s="7">
        <v>591</v>
      </c>
      <c r="E45" s="7">
        <v>716</v>
      </c>
      <c r="F45" s="7">
        <v>687</v>
      </c>
      <c r="G45" s="7">
        <v>608</v>
      </c>
      <c r="H45" s="7">
        <v>603</v>
      </c>
      <c r="I45" s="7">
        <v>529</v>
      </c>
      <c r="J45" s="7">
        <v>583</v>
      </c>
    </row>
    <row r="46" spans="1:10" x14ac:dyDescent="0.2">
      <c r="A46" s="22" t="s">
        <v>88</v>
      </c>
      <c r="B46" s="7">
        <v>276</v>
      </c>
      <c r="C46" s="7">
        <v>300</v>
      </c>
      <c r="D46" s="7">
        <v>392</v>
      </c>
      <c r="E46" s="7">
        <v>404</v>
      </c>
      <c r="F46" s="7">
        <v>371</v>
      </c>
      <c r="G46" s="7">
        <v>298</v>
      </c>
      <c r="H46" s="7">
        <v>398</v>
      </c>
      <c r="I46" s="7">
        <v>338</v>
      </c>
      <c r="J46" s="7">
        <v>334</v>
      </c>
    </row>
    <row r="47" spans="1:10" x14ac:dyDescent="0.2">
      <c r="A47" s="22" t="s">
        <v>89</v>
      </c>
      <c r="B47" s="7">
        <v>720</v>
      </c>
      <c r="C47" s="7">
        <v>924</v>
      </c>
      <c r="D47" s="7">
        <v>997</v>
      </c>
      <c r="E47" s="7">
        <v>968</v>
      </c>
      <c r="F47" s="7">
        <v>832</v>
      </c>
      <c r="G47" s="7">
        <v>821</v>
      </c>
      <c r="H47" s="7">
        <v>788</v>
      </c>
      <c r="I47" s="7">
        <v>669</v>
      </c>
      <c r="J47" s="7">
        <v>1048</v>
      </c>
    </row>
    <row r="48" spans="1:10" x14ac:dyDescent="0.2">
      <c r="A48" s="23" t="s">
        <v>90</v>
      </c>
      <c r="B48" s="11">
        <v>411</v>
      </c>
      <c r="C48" s="11">
        <v>511</v>
      </c>
      <c r="D48" s="11">
        <v>546</v>
      </c>
      <c r="E48" s="11">
        <v>518</v>
      </c>
      <c r="F48" s="11">
        <v>670</v>
      </c>
      <c r="G48" s="11">
        <v>797</v>
      </c>
      <c r="H48" s="11">
        <v>663</v>
      </c>
      <c r="I48" s="11">
        <v>570</v>
      </c>
      <c r="J48" s="11">
        <v>558</v>
      </c>
    </row>
    <row r="49" spans="1:10" x14ac:dyDescent="0.2">
      <c r="A49" s="9" t="s">
        <v>19</v>
      </c>
      <c r="B49" s="8">
        <v>15218</v>
      </c>
      <c r="C49" s="8">
        <v>18678</v>
      </c>
      <c r="D49" s="8">
        <v>22684</v>
      </c>
      <c r="E49" s="8">
        <v>23866</v>
      </c>
      <c r="F49" s="8">
        <v>22370</v>
      </c>
      <c r="G49" s="8">
        <v>20517</v>
      </c>
      <c r="H49" s="8">
        <v>21090</v>
      </c>
      <c r="I49" s="8">
        <v>17192</v>
      </c>
      <c r="J49" s="8">
        <v>21404</v>
      </c>
    </row>
    <row r="50" spans="1:10" x14ac:dyDescent="0.2">
      <c r="A50" s="22" t="s">
        <v>87</v>
      </c>
      <c r="B50" s="7">
        <v>1624</v>
      </c>
      <c r="C50" s="7">
        <v>2163</v>
      </c>
      <c r="D50" s="7">
        <v>2523</v>
      </c>
      <c r="E50" s="7">
        <v>3053</v>
      </c>
      <c r="F50" s="7">
        <v>2902</v>
      </c>
      <c r="G50" s="7">
        <v>2592</v>
      </c>
      <c r="H50" s="7">
        <v>2757</v>
      </c>
      <c r="I50" s="7">
        <v>2260</v>
      </c>
      <c r="J50" s="7">
        <v>2405</v>
      </c>
    </row>
    <row r="51" spans="1:10" x14ac:dyDescent="0.2">
      <c r="A51" s="22" t="s">
        <v>88</v>
      </c>
      <c r="B51" s="7">
        <v>1279</v>
      </c>
      <c r="C51" s="7">
        <v>1466</v>
      </c>
      <c r="D51" s="7">
        <v>1796</v>
      </c>
      <c r="E51" s="7">
        <v>1965</v>
      </c>
      <c r="F51" s="7">
        <v>1970</v>
      </c>
      <c r="G51" s="7">
        <v>1826</v>
      </c>
      <c r="H51" s="7">
        <v>2105</v>
      </c>
      <c r="I51" s="7">
        <v>1784</v>
      </c>
      <c r="J51" s="7">
        <v>2202</v>
      </c>
    </row>
    <row r="52" spans="1:10" x14ac:dyDescent="0.2">
      <c r="A52" s="22" t="s">
        <v>89</v>
      </c>
      <c r="B52" s="7">
        <v>11390</v>
      </c>
      <c r="C52" s="7">
        <v>13867</v>
      </c>
      <c r="D52" s="7">
        <v>16944</v>
      </c>
      <c r="E52" s="7">
        <v>17231</v>
      </c>
      <c r="F52" s="7">
        <v>15571</v>
      </c>
      <c r="G52" s="7">
        <v>13948</v>
      </c>
      <c r="H52" s="7">
        <v>14247</v>
      </c>
      <c r="I52" s="7">
        <v>11281</v>
      </c>
      <c r="J52" s="7">
        <v>14958</v>
      </c>
    </row>
    <row r="53" spans="1:10" x14ac:dyDescent="0.2">
      <c r="A53" s="22" t="s">
        <v>90</v>
      </c>
      <c r="B53" s="7">
        <v>925</v>
      </c>
      <c r="C53" s="7">
        <v>1182</v>
      </c>
      <c r="D53" s="7">
        <v>1421</v>
      </c>
      <c r="E53" s="7">
        <v>1617</v>
      </c>
      <c r="F53" s="7">
        <v>1927</v>
      </c>
      <c r="G53" s="7">
        <v>2151</v>
      </c>
      <c r="H53" s="7">
        <v>1981</v>
      </c>
      <c r="I53" s="7">
        <v>1867</v>
      </c>
      <c r="J53" s="7">
        <v>1839</v>
      </c>
    </row>
    <row r="54" spans="1:10" x14ac:dyDescent="0.2">
      <c r="A54" s="21" t="s">
        <v>15</v>
      </c>
      <c r="B54" s="20">
        <v>11668</v>
      </c>
      <c r="C54" s="20">
        <v>14356</v>
      </c>
      <c r="D54" s="20">
        <v>17876</v>
      </c>
      <c r="E54" s="20">
        <v>18852</v>
      </c>
      <c r="F54" s="20">
        <v>17514</v>
      </c>
      <c r="G54" s="20">
        <v>15934</v>
      </c>
      <c r="H54" s="20">
        <v>16437</v>
      </c>
      <c r="I54" s="20">
        <v>13280</v>
      </c>
      <c r="J54" s="20">
        <v>16804</v>
      </c>
    </row>
    <row r="55" spans="1:10" x14ac:dyDescent="0.2">
      <c r="A55" s="22" t="s">
        <v>87</v>
      </c>
      <c r="B55" s="7">
        <v>982</v>
      </c>
      <c r="C55" s="7">
        <v>1318</v>
      </c>
      <c r="D55" s="7">
        <v>1639</v>
      </c>
      <c r="E55" s="7">
        <v>2000</v>
      </c>
      <c r="F55" s="7">
        <v>1882</v>
      </c>
      <c r="G55" s="7">
        <v>1711</v>
      </c>
      <c r="H55" s="7">
        <v>1823</v>
      </c>
      <c r="I55" s="7">
        <v>1439</v>
      </c>
      <c r="J55" s="7">
        <v>1524</v>
      </c>
    </row>
    <row r="56" spans="1:10" x14ac:dyDescent="0.2">
      <c r="A56" s="22" t="s">
        <v>52</v>
      </c>
      <c r="B56" s="7">
        <v>2660</v>
      </c>
      <c r="C56" s="7">
        <v>3066</v>
      </c>
      <c r="D56" s="7">
        <v>3661</v>
      </c>
      <c r="E56" s="7">
        <v>3742</v>
      </c>
      <c r="F56" s="7">
        <v>3029</v>
      </c>
      <c r="G56" s="7">
        <v>2342</v>
      </c>
      <c r="H56" s="7">
        <v>2429</v>
      </c>
      <c r="I56" s="7">
        <v>1854</v>
      </c>
      <c r="J56" s="7">
        <v>1954</v>
      </c>
    </row>
    <row r="57" spans="1:10" x14ac:dyDescent="0.2">
      <c r="A57" s="22" t="s">
        <v>88</v>
      </c>
      <c r="B57" s="7">
        <v>771</v>
      </c>
      <c r="C57" s="7">
        <v>922</v>
      </c>
      <c r="D57" s="7">
        <v>1149</v>
      </c>
      <c r="E57" s="7">
        <v>1267</v>
      </c>
      <c r="F57" s="7">
        <v>1292</v>
      </c>
      <c r="G57" s="7">
        <v>1265</v>
      </c>
      <c r="H57" s="7">
        <v>1404</v>
      </c>
      <c r="I57" s="7">
        <v>1199</v>
      </c>
      <c r="J57" s="7">
        <v>1595</v>
      </c>
    </row>
    <row r="58" spans="1:10" x14ac:dyDescent="0.2">
      <c r="A58" s="22" t="s">
        <v>89</v>
      </c>
      <c r="B58" s="7">
        <v>6874</v>
      </c>
      <c r="C58" s="7">
        <v>8537</v>
      </c>
      <c r="D58" s="7">
        <v>10720</v>
      </c>
      <c r="E58" s="7">
        <v>10923</v>
      </c>
      <c r="F58" s="7">
        <v>10294</v>
      </c>
      <c r="G58" s="7">
        <v>9525</v>
      </c>
      <c r="H58" s="7">
        <v>9744</v>
      </c>
      <c r="I58" s="7">
        <v>7742</v>
      </c>
      <c r="J58" s="7">
        <v>10686</v>
      </c>
    </row>
    <row r="59" spans="1:10" x14ac:dyDescent="0.2">
      <c r="A59" s="22" t="s">
        <v>90</v>
      </c>
      <c r="B59" s="7">
        <v>381</v>
      </c>
      <c r="C59" s="7">
        <v>513</v>
      </c>
      <c r="D59" s="7">
        <v>707</v>
      </c>
      <c r="E59" s="7">
        <v>920</v>
      </c>
      <c r="F59" s="7">
        <v>1017</v>
      </c>
      <c r="G59" s="7">
        <v>1091</v>
      </c>
      <c r="H59" s="7">
        <v>1037</v>
      </c>
      <c r="I59" s="7">
        <v>1046</v>
      </c>
      <c r="J59" s="7">
        <v>1045</v>
      </c>
    </row>
    <row r="60" spans="1:10" x14ac:dyDescent="0.2">
      <c r="A60" s="21" t="s">
        <v>16</v>
      </c>
      <c r="B60" s="20">
        <v>1248</v>
      </c>
      <c r="C60" s="20">
        <v>1439</v>
      </c>
      <c r="D60" s="20">
        <v>1647</v>
      </c>
      <c r="E60" s="20">
        <v>1683</v>
      </c>
      <c r="F60" s="20">
        <v>1561</v>
      </c>
      <c r="G60" s="20">
        <v>1358</v>
      </c>
      <c r="H60" s="20">
        <v>1373</v>
      </c>
      <c r="I60" s="20">
        <v>1085</v>
      </c>
      <c r="J60" s="20">
        <v>1269</v>
      </c>
    </row>
    <row r="61" spans="1:10" x14ac:dyDescent="0.2">
      <c r="A61" s="22" t="s">
        <v>87</v>
      </c>
      <c r="B61" s="7">
        <v>66</v>
      </c>
      <c r="C61" s="7">
        <v>108</v>
      </c>
      <c r="D61" s="7">
        <v>112</v>
      </c>
      <c r="E61" s="7">
        <v>107</v>
      </c>
      <c r="F61" s="7">
        <v>100</v>
      </c>
      <c r="G61" s="7">
        <v>92</v>
      </c>
      <c r="H61" s="7">
        <v>91</v>
      </c>
      <c r="I61" s="7">
        <v>68</v>
      </c>
      <c r="J61" s="7">
        <v>70</v>
      </c>
    </row>
    <row r="62" spans="1:10" x14ac:dyDescent="0.2">
      <c r="A62" s="22" t="s">
        <v>88</v>
      </c>
      <c r="B62" s="7">
        <v>158</v>
      </c>
      <c r="C62" s="7">
        <v>160</v>
      </c>
      <c r="D62" s="7">
        <v>155</v>
      </c>
      <c r="E62" s="7">
        <v>180</v>
      </c>
      <c r="F62" s="7">
        <v>194</v>
      </c>
      <c r="G62" s="7">
        <v>140</v>
      </c>
      <c r="H62" s="7">
        <v>165</v>
      </c>
      <c r="I62" s="7">
        <v>141</v>
      </c>
      <c r="J62" s="7">
        <v>173</v>
      </c>
    </row>
    <row r="63" spans="1:10" x14ac:dyDescent="0.2">
      <c r="A63" s="22" t="s">
        <v>89</v>
      </c>
      <c r="B63" s="7">
        <v>983</v>
      </c>
      <c r="C63" s="7">
        <v>1114</v>
      </c>
      <c r="D63" s="7">
        <v>1315</v>
      </c>
      <c r="E63" s="7">
        <v>1342</v>
      </c>
      <c r="F63" s="7">
        <v>1213</v>
      </c>
      <c r="G63" s="7">
        <v>1070</v>
      </c>
      <c r="H63" s="7">
        <v>1053</v>
      </c>
      <c r="I63" s="7">
        <v>819</v>
      </c>
      <c r="J63" s="7">
        <v>971</v>
      </c>
    </row>
    <row r="64" spans="1:10" x14ac:dyDescent="0.2">
      <c r="A64" s="22" t="s">
        <v>90</v>
      </c>
      <c r="B64" s="7">
        <v>41</v>
      </c>
      <c r="C64" s="7">
        <v>57</v>
      </c>
      <c r="D64" s="7">
        <v>65</v>
      </c>
      <c r="E64" s="7">
        <v>54</v>
      </c>
      <c r="F64" s="7">
        <v>54</v>
      </c>
      <c r="G64" s="7">
        <v>56</v>
      </c>
      <c r="H64" s="7">
        <v>64</v>
      </c>
      <c r="I64" s="7">
        <v>57</v>
      </c>
      <c r="J64" s="7">
        <v>55</v>
      </c>
    </row>
    <row r="65" spans="1:10" x14ac:dyDescent="0.2">
      <c r="A65" s="21" t="s">
        <v>17</v>
      </c>
      <c r="B65" s="20">
        <v>2302</v>
      </c>
      <c r="C65" s="20">
        <v>2883</v>
      </c>
      <c r="D65" s="20">
        <v>3161</v>
      </c>
      <c r="E65" s="20">
        <v>3331</v>
      </c>
      <c r="F65" s="20">
        <v>3295</v>
      </c>
      <c r="G65" s="20">
        <v>3225</v>
      </c>
      <c r="H65" s="20">
        <v>3280</v>
      </c>
      <c r="I65" s="20">
        <v>2827</v>
      </c>
      <c r="J65" s="20">
        <v>3331</v>
      </c>
    </row>
    <row r="66" spans="1:10" x14ac:dyDescent="0.2">
      <c r="A66" s="22" t="s">
        <v>87</v>
      </c>
      <c r="B66" s="7">
        <v>576</v>
      </c>
      <c r="C66" s="7">
        <v>737</v>
      </c>
      <c r="D66" s="7">
        <v>772</v>
      </c>
      <c r="E66" s="7">
        <v>946</v>
      </c>
      <c r="F66" s="7">
        <v>920</v>
      </c>
      <c r="G66" s="7">
        <v>789</v>
      </c>
      <c r="H66" s="7">
        <v>843</v>
      </c>
      <c r="I66" s="7">
        <v>753</v>
      </c>
      <c r="J66" s="7">
        <v>811</v>
      </c>
    </row>
    <row r="67" spans="1:10" x14ac:dyDescent="0.2">
      <c r="A67" s="22" t="s">
        <v>88</v>
      </c>
      <c r="B67" s="7">
        <v>350</v>
      </c>
      <c r="C67" s="7">
        <v>384</v>
      </c>
      <c r="D67" s="7">
        <v>492</v>
      </c>
      <c r="E67" s="7">
        <v>518</v>
      </c>
      <c r="F67" s="7">
        <v>484</v>
      </c>
      <c r="G67" s="7">
        <v>421</v>
      </c>
      <c r="H67" s="7">
        <v>536</v>
      </c>
      <c r="I67" s="7">
        <v>444</v>
      </c>
      <c r="J67" s="7">
        <v>434</v>
      </c>
    </row>
    <row r="68" spans="1:10" x14ac:dyDescent="0.2">
      <c r="A68" s="22" t="s">
        <v>89</v>
      </c>
      <c r="B68" s="7">
        <v>873</v>
      </c>
      <c r="C68" s="7">
        <v>1150</v>
      </c>
      <c r="D68" s="7">
        <v>1248</v>
      </c>
      <c r="E68" s="7">
        <v>1224</v>
      </c>
      <c r="F68" s="7">
        <v>1035</v>
      </c>
      <c r="G68" s="7">
        <v>1011</v>
      </c>
      <c r="H68" s="7">
        <v>1021</v>
      </c>
      <c r="I68" s="7">
        <v>866</v>
      </c>
      <c r="J68" s="7">
        <v>1347</v>
      </c>
    </row>
    <row r="69" spans="1:10" x14ac:dyDescent="0.2">
      <c r="A69" s="23" t="s">
        <v>90</v>
      </c>
      <c r="B69" s="11">
        <v>503</v>
      </c>
      <c r="C69" s="11">
        <v>612</v>
      </c>
      <c r="D69" s="11">
        <v>649</v>
      </c>
      <c r="E69" s="11">
        <v>643</v>
      </c>
      <c r="F69" s="11">
        <v>856</v>
      </c>
      <c r="G69" s="11">
        <v>1004</v>
      </c>
      <c r="H69" s="11">
        <v>880</v>
      </c>
      <c r="I69" s="11">
        <v>764</v>
      </c>
      <c r="J69" s="11">
        <v>739</v>
      </c>
    </row>
    <row r="71" spans="1:10" x14ac:dyDescent="0.2">
      <c r="A71" s="13" t="s">
        <v>20</v>
      </c>
    </row>
    <row r="72" spans="1:10" x14ac:dyDescent="0.2">
      <c r="A72" s="13" t="s">
        <v>81</v>
      </c>
    </row>
    <row r="73" spans="1:10" x14ac:dyDescent="0.2">
      <c r="A73" s="13" t="s">
        <v>82</v>
      </c>
    </row>
    <row r="74" spans="1:10" x14ac:dyDescent="0.2">
      <c r="A74" s="13" t="s">
        <v>32</v>
      </c>
    </row>
    <row r="75" spans="1:10" x14ac:dyDescent="0.2">
      <c r="A75" s="13"/>
    </row>
    <row r="76" spans="1:10" x14ac:dyDescent="0.2">
      <c r="A76" s="13" t="s">
        <v>141</v>
      </c>
    </row>
    <row r="77" spans="1:10" x14ac:dyDescent="0.2">
      <c r="A77" s="13" t="s">
        <v>276</v>
      </c>
    </row>
  </sheetData>
  <mergeCells count="1">
    <mergeCell ref="B6:J6"/>
  </mergeCells>
  <conditionalFormatting sqref="B7:J27">
    <cfRule type="expression" dxfId="8" priority="3">
      <formula>B7=2</formula>
    </cfRule>
  </conditionalFormatting>
  <conditionalFormatting sqref="B28:J48">
    <cfRule type="expression" dxfId="7" priority="2">
      <formula>B28=2</formula>
    </cfRule>
  </conditionalFormatting>
  <conditionalFormatting sqref="B49:J69">
    <cfRule type="expression" dxfId="6" priority="1">
      <formula>B49=2</formula>
    </cfRule>
  </conditionalFormatting>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78"/>
  <sheetViews>
    <sheetView showGridLines="0" workbookViewId="0">
      <pane xSplit="1" ySplit="6" topLeftCell="B5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HYPERLINK("#'Contents'!A24", "Link to contents")</f>
        <v>Link to contents</v>
      </c>
    </row>
    <row r="3" spans="1:10" ht="15" x14ac:dyDescent="0.25">
      <c r="A3" s="2" t="s">
        <v>92</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188.03620358225601</v>
      </c>
      <c r="C7" s="15">
        <v>237.64303177944001</v>
      </c>
      <c r="D7" s="15">
        <v>300.47322767787102</v>
      </c>
      <c r="E7" s="15">
        <v>331.51084303356998</v>
      </c>
      <c r="F7" s="15">
        <v>311.859092576085</v>
      </c>
      <c r="G7" s="15">
        <v>282.07431129900101</v>
      </c>
      <c r="H7" s="15">
        <v>299.86323532453503</v>
      </c>
      <c r="I7" s="15">
        <v>239.26156014372501</v>
      </c>
      <c r="J7" s="15">
        <v>305.91571434330899</v>
      </c>
    </row>
    <row r="8" spans="1:10" x14ac:dyDescent="0.2">
      <c r="A8" s="22" t="s">
        <v>87</v>
      </c>
      <c r="B8" s="14">
        <v>20.655278872998501</v>
      </c>
      <c r="C8" s="14">
        <v>27.282281594014201</v>
      </c>
      <c r="D8" s="14">
        <v>35.854697209798303</v>
      </c>
      <c r="E8" s="14">
        <v>42.694578269474903</v>
      </c>
      <c r="F8" s="14">
        <v>43.127216369034699</v>
      </c>
      <c r="G8" s="14">
        <v>36.018244784622503</v>
      </c>
      <c r="H8" s="14">
        <v>41.821437093546301</v>
      </c>
      <c r="I8" s="14">
        <v>33.798478919992597</v>
      </c>
      <c r="J8" s="14">
        <v>36.915837234187798</v>
      </c>
    </row>
    <row r="9" spans="1:10" x14ac:dyDescent="0.2">
      <c r="A9" s="22" t="s">
        <v>88</v>
      </c>
      <c r="B9" s="14">
        <v>16.940705560688102</v>
      </c>
      <c r="C9" s="14">
        <v>20.323642968820302</v>
      </c>
      <c r="D9" s="14">
        <v>24.989637449253401</v>
      </c>
      <c r="E9" s="14">
        <v>28.320558802029701</v>
      </c>
      <c r="F9" s="14">
        <v>28.8564099792811</v>
      </c>
      <c r="G9" s="14">
        <v>27.888412390379099</v>
      </c>
      <c r="H9" s="14">
        <v>31.126449561783001</v>
      </c>
      <c r="I9" s="14">
        <v>26.9695036770073</v>
      </c>
      <c r="J9" s="14">
        <v>33.807135151308799</v>
      </c>
    </row>
    <row r="10" spans="1:10" x14ac:dyDescent="0.2">
      <c r="A10" s="22" t="s">
        <v>89</v>
      </c>
      <c r="B10" s="14">
        <v>141.153785867793</v>
      </c>
      <c r="C10" s="14">
        <v>179.21255824408101</v>
      </c>
      <c r="D10" s="14">
        <v>226.590821306165</v>
      </c>
      <c r="E10" s="14">
        <v>244.30489592996199</v>
      </c>
      <c r="F10" s="14">
        <v>219.93831024208399</v>
      </c>
      <c r="G10" s="14">
        <v>194.910158920214</v>
      </c>
      <c r="H10" s="14">
        <v>202.952522831528</v>
      </c>
      <c r="I10" s="14">
        <v>158.35304911270299</v>
      </c>
      <c r="J10" s="14">
        <v>215.22904576932399</v>
      </c>
    </row>
    <row r="11" spans="1:10" x14ac:dyDescent="0.2">
      <c r="A11" s="22" t="s">
        <v>90</v>
      </c>
      <c r="B11" s="14">
        <v>9.2864332807758707</v>
      </c>
      <c r="C11" s="14">
        <v>10.8245489725239</v>
      </c>
      <c r="D11" s="14">
        <v>13.038071712653901</v>
      </c>
      <c r="E11" s="14">
        <v>16.190810032103801</v>
      </c>
      <c r="F11" s="14">
        <v>19.937155985685099</v>
      </c>
      <c r="G11" s="14">
        <v>23.257495203784799</v>
      </c>
      <c r="H11" s="14">
        <v>23.9628258376773</v>
      </c>
      <c r="I11" s="14">
        <v>20.140528434021999</v>
      </c>
      <c r="J11" s="14">
        <v>19.963696188488399</v>
      </c>
    </row>
    <row r="12" spans="1:10" x14ac:dyDescent="0.2">
      <c r="A12" s="21" t="s">
        <v>15</v>
      </c>
      <c r="B12" s="24">
        <v>142.44825838572001</v>
      </c>
      <c r="C12" s="24">
        <v>181.53210445247899</v>
      </c>
      <c r="D12" s="24">
        <v>235.98909799903601</v>
      </c>
      <c r="E12" s="24">
        <v>264.07585207477501</v>
      </c>
      <c r="F12" s="24">
        <v>247.32566662241999</v>
      </c>
      <c r="G12" s="24">
        <v>223.67330011250601</v>
      </c>
      <c r="H12" s="24">
        <v>235.289725698794</v>
      </c>
      <c r="I12" s="24">
        <v>186.65865664159901</v>
      </c>
      <c r="J12" s="24">
        <v>244.37312779631401</v>
      </c>
    </row>
    <row r="13" spans="1:10" x14ac:dyDescent="0.2">
      <c r="A13" s="22" t="s">
        <v>87</v>
      </c>
      <c r="B13" s="14">
        <v>13.563820731315101</v>
      </c>
      <c r="C13" s="14">
        <v>17.507051144337101</v>
      </c>
      <c r="D13" s="14">
        <v>24.1747579672125</v>
      </c>
      <c r="E13" s="14">
        <v>28.694603918282901</v>
      </c>
      <c r="F13" s="14">
        <v>29.066274779130399</v>
      </c>
      <c r="G13" s="14">
        <v>25.315680620048902</v>
      </c>
      <c r="H13" s="14">
        <v>28.049118243681299</v>
      </c>
      <c r="I13" s="14">
        <v>21.724058925148999</v>
      </c>
      <c r="J13" s="14">
        <v>24.7724697229418</v>
      </c>
    </row>
    <row r="14" spans="1:10" x14ac:dyDescent="0.2">
      <c r="A14" s="22" t="s">
        <v>52</v>
      </c>
      <c r="B14" s="14">
        <v>35.626134949885603</v>
      </c>
      <c r="C14" s="14">
        <v>44.016150668885302</v>
      </c>
      <c r="D14" s="14">
        <v>52.260937448221199</v>
      </c>
      <c r="E14" s="14">
        <v>59.473173484262297</v>
      </c>
      <c r="F14" s="14">
        <v>46.537519366586103</v>
      </c>
      <c r="G14" s="14">
        <v>34.783333534863999</v>
      </c>
      <c r="H14" s="14">
        <v>36.373047218874397</v>
      </c>
      <c r="I14" s="14">
        <v>28.1076662175048</v>
      </c>
      <c r="J14" s="14">
        <v>30.6984330684298</v>
      </c>
    </row>
    <row r="15" spans="1:10" x14ac:dyDescent="0.2">
      <c r="A15" s="22" t="s">
        <v>88</v>
      </c>
      <c r="B15" s="14">
        <v>10.0743730742963</v>
      </c>
      <c r="C15" s="14">
        <v>12.5918222741604</v>
      </c>
      <c r="D15" s="14">
        <v>16.786517330041899</v>
      </c>
      <c r="E15" s="14">
        <v>19.236605978737099</v>
      </c>
      <c r="F15" s="14">
        <v>19.727291185835799</v>
      </c>
      <c r="G15" s="14">
        <v>19.449852183696098</v>
      </c>
      <c r="H15" s="14">
        <v>21.389975063526698</v>
      </c>
      <c r="I15" s="14">
        <v>19.1508218770676</v>
      </c>
      <c r="J15" s="14">
        <v>25.7439391238415</v>
      </c>
    </row>
    <row r="16" spans="1:10" x14ac:dyDescent="0.2">
      <c r="A16" s="22" t="s">
        <v>89</v>
      </c>
      <c r="B16" s="14">
        <v>79.750763387026694</v>
      </c>
      <c r="C16" s="14">
        <v>103.109351692357</v>
      </c>
      <c r="D16" s="14">
        <v>136.13919879962799</v>
      </c>
      <c r="E16" s="14">
        <v>147.694385903415</v>
      </c>
      <c r="F16" s="14">
        <v>142.18340189791201</v>
      </c>
      <c r="G16" s="14">
        <v>132.54714080741101</v>
      </c>
      <c r="H16" s="14">
        <v>137.26915600909501</v>
      </c>
      <c r="I16" s="14">
        <v>107.729558724486</v>
      </c>
      <c r="J16" s="14">
        <v>152.61784288133899</v>
      </c>
    </row>
    <row r="17" spans="1:10" x14ac:dyDescent="0.2">
      <c r="A17" s="22" t="s">
        <v>90</v>
      </c>
      <c r="B17" s="14">
        <v>3.43316624319593</v>
      </c>
      <c r="C17" s="14">
        <v>4.3077286727390902</v>
      </c>
      <c r="D17" s="14">
        <v>6.6276864539324203</v>
      </c>
      <c r="E17" s="14">
        <v>8.9770827900773291</v>
      </c>
      <c r="F17" s="14">
        <v>9.8111793929555695</v>
      </c>
      <c r="G17" s="14">
        <v>11.5772929664858</v>
      </c>
      <c r="H17" s="14">
        <v>12.208429163616699</v>
      </c>
      <c r="I17" s="14">
        <v>9.9465508973916794</v>
      </c>
      <c r="J17" s="14">
        <v>10.540442999761501</v>
      </c>
    </row>
    <row r="18" spans="1:10" x14ac:dyDescent="0.2">
      <c r="A18" s="21" t="s">
        <v>16</v>
      </c>
      <c r="B18" s="24">
        <v>21.555781494164599</v>
      </c>
      <c r="C18" s="24">
        <v>25.791144745758402</v>
      </c>
      <c r="D18" s="24">
        <v>29.9875649391041</v>
      </c>
      <c r="E18" s="24">
        <v>28.694603918282901</v>
      </c>
      <c r="F18" s="24">
        <v>25.970768981353</v>
      </c>
      <c r="G18" s="24">
        <v>22.434221037279102</v>
      </c>
      <c r="H18" s="24">
        <v>22.8025205865898</v>
      </c>
      <c r="I18" s="24">
        <v>16.923982123920201</v>
      </c>
      <c r="J18" s="24">
        <v>22.2952227506476</v>
      </c>
    </row>
    <row r="19" spans="1:10" x14ac:dyDescent="0.2">
      <c r="A19" s="22" t="s">
        <v>87</v>
      </c>
      <c r="B19" s="14">
        <v>1.01306544881191</v>
      </c>
      <c r="C19" s="14">
        <v>2.15386433636955</v>
      </c>
      <c r="D19" s="14">
        <v>1.8470601592926399</v>
      </c>
      <c r="E19" s="14">
        <v>1.7099205314432999</v>
      </c>
      <c r="F19" s="14">
        <v>1.83631699868152</v>
      </c>
      <c r="G19" s="14">
        <v>1.3892751559783001</v>
      </c>
      <c r="H19" s="14">
        <v>1.66478579503864</v>
      </c>
      <c r="I19" s="14">
        <v>0.98970655695439602</v>
      </c>
      <c r="J19" s="14">
        <v>1.0686163409896501</v>
      </c>
    </row>
    <row r="20" spans="1:10" x14ac:dyDescent="0.2">
      <c r="A20" s="22" t="s">
        <v>88</v>
      </c>
      <c r="B20" s="14">
        <v>2.7015078634984402</v>
      </c>
      <c r="C20" s="14">
        <v>3.09272827786396</v>
      </c>
      <c r="D20" s="14">
        <v>2.7705902389389601</v>
      </c>
      <c r="E20" s="14">
        <v>2.9923609300257801</v>
      </c>
      <c r="F20" s="14">
        <v>3.2004381977020899</v>
      </c>
      <c r="G20" s="14">
        <v>2.1096400516707399</v>
      </c>
      <c r="H20" s="14">
        <v>2.77464299173106</v>
      </c>
      <c r="I20" s="14">
        <v>2.5732370480814302</v>
      </c>
      <c r="J20" s="14">
        <v>3.2058490229689398</v>
      </c>
    </row>
    <row r="21" spans="1:10" x14ac:dyDescent="0.2">
      <c r="A21" s="22" t="s">
        <v>89</v>
      </c>
      <c r="B21" s="14">
        <v>17.165831215979601</v>
      </c>
      <c r="C21" s="14">
        <v>19.605688190030499</v>
      </c>
      <c r="D21" s="14">
        <v>24.555035058831599</v>
      </c>
      <c r="E21" s="14">
        <v>23.4579722907378</v>
      </c>
      <c r="F21" s="14">
        <v>20.5667503852331</v>
      </c>
      <c r="G21" s="14">
        <v>17.906213121497998</v>
      </c>
      <c r="H21" s="14">
        <v>17.555922929498301</v>
      </c>
      <c r="I21" s="14">
        <v>12.7672145847117</v>
      </c>
      <c r="J21" s="14">
        <v>17.3893022761042</v>
      </c>
    </row>
    <row r="22" spans="1:10" x14ac:dyDescent="0.2">
      <c r="A22" s="22" t="s">
        <v>90</v>
      </c>
      <c r="B22" s="14">
        <v>0.67537696587460905</v>
      </c>
      <c r="C22" s="14">
        <v>0.93886394149441699</v>
      </c>
      <c r="D22" s="14">
        <v>0.81487948204087102</v>
      </c>
      <c r="E22" s="14">
        <v>0.53435016607603203</v>
      </c>
      <c r="F22" s="14">
        <v>0.36726339973630501</v>
      </c>
      <c r="G22" s="14">
        <v>1.02909270813207</v>
      </c>
      <c r="H22" s="14">
        <v>0.80716887032176299</v>
      </c>
      <c r="I22" s="14">
        <v>0.59382393417263701</v>
      </c>
      <c r="J22" s="14">
        <v>0.63145511058479098</v>
      </c>
    </row>
    <row r="23" spans="1:10" x14ac:dyDescent="0.2">
      <c r="A23" s="21" t="s">
        <v>17</v>
      </c>
      <c r="B23" s="24">
        <v>24.032163702371498</v>
      </c>
      <c r="C23" s="24">
        <v>30.319782581202102</v>
      </c>
      <c r="D23" s="24">
        <v>34.496564739730204</v>
      </c>
      <c r="E23" s="24">
        <v>38.740387040512303</v>
      </c>
      <c r="F23" s="24">
        <v>38.562656972311999</v>
      </c>
      <c r="G23" s="24">
        <v>35.966790149215903</v>
      </c>
      <c r="H23" s="24">
        <v>41.770989039151203</v>
      </c>
      <c r="I23" s="24">
        <v>35.678921378205999</v>
      </c>
      <c r="J23" s="24">
        <v>39.247363796347003</v>
      </c>
    </row>
    <row r="24" spans="1:10" x14ac:dyDescent="0.2">
      <c r="A24" s="22" t="s">
        <v>87</v>
      </c>
      <c r="B24" s="14">
        <v>6.0783926928714802</v>
      </c>
      <c r="C24" s="14">
        <v>7.6213661133076203</v>
      </c>
      <c r="D24" s="14">
        <v>9.8328790832931805</v>
      </c>
      <c r="E24" s="14">
        <v>12.290053819748699</v>
      </c>
      <c r="F24" s="14">
        <v>12.2246245912227</v>
      </c>
      <c r="G24" s="14">
        <v>9.3132890085952393</v>
      </c>
      <c r="H24" s="14">
        <v>12.1075330548264</v>
      </c>
      <c r="I24" s="14">
        <v>11.084713437889199</v>
      </c>
      <c r="J24" s="14">
        <v>11.074751170256301</v>
      </c>
    </row>
    <row r="25" spans="1:10" x14ac:dyDescent="0.2">
      <c r="A25" s="22" t="s">
        <v>88</v>
      </c>
      <c r="B25" s="14">
        <v>4.1648246228934198</v>
      </c>
      <c r="C25" s="14">
        <v>4.6390924167959398</v>
      </c>
      <c r="D25" s="14">
        <v>5.4325298802724697</v>
      </c>
      <c r="E25" s="14">
        <v>6.0915918932667603</v>
      </c>
      <c r="F25" s="14">
        <v>5.9286805957432103</v>
      </c>
      <c r="G25" s="14">
        <v>6.3289201550122298</v>
      </c>
      <c r="H25" s="14">
        <v>6.9618315065251997</v>
      </c>
      <c r="I25" s="14">
        <v>5.2454447518583001</v>
      </c>
      <c r="J25" s="14">
        <v>4.85734700449839</v>
      </c>
    </row>
    <row r="26" spans="1:10" x14ac:dyDescent="0.2">
      <c r="A26" s="22" t="s">
        <v>89</v>
      </c>
      <c r="B26" s="14">
        <v>8.6110563149012602</v>
      </c>
      <c r="C26" s="14">
        <v>12.481367692808099</v>
      </c>
      <c r="D26" s="14">
        <v>13.635649999483901</v>
      </c>
      <c r="E26" s="14">
        <v>13.679364251546399</v>
      </c>
      <c r="F26" s="14">
        <v>10.6506385923528</v>
      </c>
      <c r="G26" s="14">
        <v>9.6734714564414599</v>
      </c>
      <c r="H26" s="14">
        <v>11.7543966740607</v>
      </c>
      <c r="I26" s="14">
        <v>9.7486095860008</v>
      </c>
      <c r="J26" s="14">
        <v>14.523467543450201</v>
      </c>
    </row>
    <row r="27" spans="1:10" x14ac:dyDescent="0.2">
      <c r="A27" s="23" t="s">
        <v>90</v>
      </c>
      <c r="B27" s="16">
        <v>5.17789007170534</v>
      </c>
      <c r="C27" s="16">
        <v>5.5779563582903604</v>
      </c>
      <c r="D27" s="16">
        <v>5.5955057766806497</v>
      </c>
      <c r="E27" s="16">
        <v>6.6793770759503897</v>
      </c>
      <c r="F27" s="16">
        <v>9.7587131929932394</v>
      </c>
      <c r="G27" s="16">
        <v>10.6511095291669</v>
      </c>
      <c r="H27" s="16">
        <v>10.947227803738899</v>
      </c>
      <c r="I27" s="16">
        <v>9.6001536024576399</v>
      </c>
      <c r="J27" s="16">
        <v>8.7917980781420795</v>
      </c>
    </row>
    <row r="28" spans="1:10" x14ac:dyDescent="0.2">
      <c r="A28" s="9" t="s">
        <v>18</v>
      </c>
      <c r="B28" s="15">
        <v>684.16398042282799</v>
      </c>
      <c r="C28" s="15">
        <v>814.56687915416103</v>
      </c>
      <c r="D28" s="15">
        <v>959.77812790382404</v>
      </c>
      <c r="E28" s="15">
        <v>976.477822705515</v>
      </c>
      <c r="F28" s="15">
        <v>894.98281655876201</v>
      </c>
      <c r="G28" s="15">
        <v>805.32719464922798</v>
      </c>
      <c r="H28" s="15">
        <v>797.96404841628203</v>
      </c>
      <c r="I28" s="15">
        <v>639.71505155835098</v>
      </c>
      <c r="J28" s="15">
        <v>769.19550767820294</v>
      </c>
    </row>
    <row r="29" spans="1:10" x14ac:dyDescent="0.2">
      <c r="A29" s="22" t="s">
        <v>87</v>
      </c>
      <c r="B29" s="14">
        <v>72.420557759283795</v>
      </c>
      <c r="C29" s="14">
        <v>94.587916322848002</v>
      </c>
      <c r="D29" s="14">
        <v>104.25436722551601</v>
      </c>
      <c r="E29" s="14">
        <v>124.64497748206099</v>
      </c>
      <c r="F29" s="14">
        <v>113.33034569841899</v>
      </c>
      <c r="G29" s="14">
        <v>101.382597130637</v>
      </c>
      <c r="H29" s="14">
        <v>101.57630300717</v>
      </c>
      <c r="I29" s="14">
        <v>81.666853097022496</v>
      </c>
      <c r="J29" s="14">
        <v>83.785366847480105</v>
      </c>
    </row>
    <row r="30" spans="1:10" x14ac:dyDescent="0.2">
      <c r="A30" s="22" t="s">
        <v>88</v>
      </c>
      <c r="B30" s="14">
        <v>56.346305082402097</v>
      </c>
      <c r="C30" s="14">
        <v>62.227400912215202</v>
      </c>
      <c r="D30" s="14">
        <v>74.763196249752696</v>
      </c>
      <c r="E30" s="14">
        <v>79.354721688889697</v>
      </c>
      <c r="F30" s="14">
        <v>77.369755236420403</v>
      </c>
      <c r="G30" s="14">
        <v>68.802988750389801</v>
      </c>
      <c r="H30" s="14">
        <v>78.394989042877796</v>
      </c>
      <c r="I30" s="14">
        <v>64.163114132663793</v>
      </c>
      <c r="J30" s="14">
        <v>76.705630682252306</v>
      </c>
    </row>
    <row r="31" spans="1:10" x14ac:dyDescent="0.2">
      <c r="A31" s="22" t="s">
        <v>89</v>
      </c>
      <c r="B31" s="14">
        <v>511.61062283408103</v>
      </c>
      <c r="C31" s="14">
        <v>601.87158259355601</v>
      </c>
      <c r="D31" s="14">
        <v>714.67124199520401</v>
      </c>
      <c r="E31" s="14">
        <v>699.81463621804801</v>
      </c>
      <c r="F31" s="14">
        <v>619.99327101072402</v>
      </c>
      <c r="G31" s="14">
        <v>544.10089390300504</v>
      </c>
      <c r="H31" s="14">
        <v>538.64944084299896</v>
      </c>
      <c r="I31" s="14">
        <v>418.27721779622698</v>
      </c>
      <c r="J31" s="14">
        <v>535.97168105533899</v>
      </c>
    </row>
    <row r="32" spans="1:10" x14ac:dyDescent="0.2">
      <c r="A32" s="22" t="s">
        <v>90</v>
      </c>
      <c r="B32" s="14">
        <v>43.786494747060999</v>
      </c>
      <c r="C32" s="14">
        <v>55.8799793255411</v>
      </c>
      <c r="D32" s="14">
        <v>66.089322433351796</v>
      </c>
      <c r="E32" s="14">
        <v>72.663487316516395</v>
      </c>
      <c r="F32" s="14">
        <v>84.289444613198896</v>
      </c>
      <c r="G32" s="14">
        <v>91.040714865196506</v>
      </c>
      <c r="H32" s="14">
        <v>79.343315523235205</v>
      </c>
      <c r="I32" s="14">
        <v>75.607866532436802</v>
      </c>
      <c r="J32" s="14">
        <v>72.732829093131599</v>
      </c>
    </row>
    <row r="33" spans="1:10" x14ac:dyDescent="0.2">
      <c r="A33" s="21" t="s">
        <v>15</v>
      </c>
      <c r="B33" s="24">
        <v>526.30214409789698</v>
      </c>
      <c r="C33" s="24">
        <v>627.20459553322905</v>
      </c>
      <c r="D33" s="24">
        <v>757.14524345745099</v>
      </c>
      <c r="E33" s="24">
        <v>768.99425770432003</v>
      </c>
      <c r="F33" s="24">
        <v>697.41751199026896</v>
      </c>
      <c r="G33" s="24">
        <v>620.67369057302597</v>
      </c>
      <c r="H33" s="24">
        <v>620.25820295819904</v>
      </c>
      <c r="I33" s="24">
        <v>492.176139400191</v>
      </c>
      <c r="J33" s="24">
        <v>599.43463977385602</v>
      </c>
    </row>
    <row r="34" spans="1:10" x14ac:dyDescent="0.2">
      <c r="A34" s="22" t="s">
        <v>87</v>
      </c>
      <c r="B34" s="14">
        <v>42.691832378384397</v>
      </c>
      <c r="C34" s="14">
        <v>56.7300804308992</v>
      </c>
      <c r="D34" s="14">
        <v>66.8168086244048</v>
      </c>
      <c r="E34" s="14">
        <v>80.903106502331397</v>
      </c>
      <c r="F34" s="14">
        <v>72.357066868990401</v>
      </c>
      <c r="G34" s="14">
        <v>65.319971407106905</v>
      </c>
      <c r="H34" s="14">
        <v>66.751647256267603</v>
      </c>
      <c r="I34" s="14">
        <v>51.786209953723798</v>
      </c>
      <c r="J34" s="14">
        <v>51.646420658568303</v>
      </c>
    </row>
    <row r="35" spans="1:10" x14ac:dyDescent="0.2">
      <c r="A35" s="22" t="s">
        <v>52</v>
      </c>
      <c r="B35" s="14">
        <v>116.667962977366</v>
      </c>
      <c r="C35" s="14">
        <v>128.59196053717301</v>
      </c>
      <c r="D35" s="14">
        <v>150.92540440537701</v>
      </c>
      <c r="E35" s="14">
        <v>145.27167517541</v>
      </c>
      <c r="F35" s="14">
        <v>116.70846177212201</v>
      </c>
      <c r="G35" s="14">
        <v>89.165243988044097</v>
      </c>
      <c r="H35" s="14">
        <v>89.985646025023698</v>
      </c>
      <c r="I35" s="14">
        <v>66.493493580581401</v>
      </c>
      <c r="J35" s="14">
        <v>67.232026892810794</v>
      </c>
    </row>
    <row r="36" spans="1:10" x14ac:dyDescent="0.2">
      <c r="A36" s="22" t="s">
        <v>88</v>
      </c>
      <c r="B36" s="14">
        <v>34.1073748556054</v>
      </c>
      <c r="C36" s="14">
        <v>39.331344474569498</v>
      </c>
      <c r="D36" s="14">
        <v>47.006800037269699</v>
      </c>
      <c r="E36" s="14">
        <v>50.156608063988102</v>
      </c>
      <c r="F36" s="14">
        <v>49.908940701803601</v>
      </c>
      <c r="G36" s="14">
        <v>47.529790515261503</v>
      </c>
      <c r="H36" s="14">
        <v>51.631108375013604</v>
      </c>
      <c r="I36" s="14">
        <v>42.050402482423799</v>
      </c>
      <c r="J36" s="14">
        <v>54.244021697608702</v>
      </c>
    </row>
    <row r="37" spans="1:10" x14ac:dyDescent="0.2">
      <c r="A37" s="22" t="s">
        <v>89</v>
      </c>
      <c r="B37" s="14">
        <v>314.39855504567299</v>
      </c>
      <c r="C37" s="14">
        <v>377.89827803520097</v>
      </c>
      <c r="D37" s="14">
        <v>459.65935179301601</v>
      </c>
      <c r="E37" s="14">
        <v>451.07767583015499</v>
      </c>
      <c r="F37" s="14">
        <v>413.21987585423398</v>
      </c>
      <c r="G37" s="14">
        <v>372.25417667364297</v>
      </c>
      <c r="H37" s="14">
        <v>370.00538175277597</v>
      </c>
      <c r="I37" s="14">
        <v>288.08668597256599</v>
      </c>
      <c r="J37" s="14">
        <v>384.13935365574099</v>
      </c>
    </row>
    <row r="38" spans="1:10" x14ac:dyDescent="0.2">
      <c r="A38" s="22" t="s">
        <v>90</v>
      </c>
      <c r="B38" s="14">
        <v>18.436418840867798</v>
      </c>
      <c r="C38" s="14">
        <v>24.652932055385801</v>
      </c>
      <c r="D38" s="14">
        <v>32.736878597384198</v>
      </c>
      <c r="E38" s="14">
        <v>41.585192132435601</v>
      </c>
      <c r="F38" s="14">
        <v>45.223166793118999</v>
      </c>
      <c r="G38" s="14">
        <v>46.404507988970103</v>
      </c>
      <c r="H38" s="14">
        <v>41.884419549118199</v>
      </c>
      <c r="I38" s="14">
        <v>43.759347410896602</v>
      </c>
      <c r="J38" s="14">
        <v>42.172816869126699</v>
      </c>
    </row>
    <row r="39" spans="1:10" x14ac:dyDescent="0.2">
      <c r="A39" s="21" t="s">
        <v>16</v>
      </c>
      <c r="B39" s="24">
        <v>49.835944679220702</v>
      </c>
      <c r="C39" s="24">
        <v>55.086551627206902</v>
      </c>
      <c r="D39" s="24">
        <v>61.2767214771551</v>
      </c>
      <c r="E39" s="24">
        <v>63.373178435865903</v>
      </c>
      <c r="F39" s="24">
        <v>58.081802170439602</v>
      </c>
      <c r="G39" s="24">
        <v>49.405261392413898</v>
      </c>
      <c r="H39" s="24">
        <v>48.522704911619897</v>
      </c>
      <c r="I39" s="24">
        <v>38.477153995616803</v>
      </c>
      <c r="J39" s="24">
        <v>41.256016502406602</v>
      </c>
    </row>
    <row r="40" spans="1:10" x14ac:dyDescent="0.2">
      <c r="A40" s="22" t="s">
        <v>87</v>
      </c>
      <c r="B40" s="14">
        <v>2.7654628261301699</v>
      </c>
      <c r="C40" s="14">
        <v>3.9104650846474001</v>
      </c>
      <c r="D40" s="14">
        <v>4.3649171463179002</v>
      </c>
      <c r="E40" s="14">
        <v>4.1474593217189701</v>
      </c>
      <c r="F40" s="14">
        <v>3.5415733030755798</v>
      </c>
      <c r="G40" s="14">
        <v>3.4830173432829699</v>
      </c>
      <c r="H40" s="14">
        <v>3.0557186589293801</v>
      </c>
      <c r="I40" s="14">
        <v>2.4857380777787399</v>
      </c>
      <c r="J40" s="14">
        <v>2.4448009779203899</v>
      </c>
    </row>
    <row r="41" spans="1:10" x14ac:dyDescent="0.2">
      <c r="A41" s="22" t="s">
        <v>88</v>
      </c>
      <c r="B41" s="14">
        <v>6.3375189765483002</v>
      </c>
      <c r="C41" s="14">
        <v>5.8940343304830396</v>
      </c>
      <c r="D41" s="14">
        <v>5.8198895284238601</v>
      </c>
      <c r="E41" s="14">
        <v>6.8571327452420299</v>
      </c>
      <c r="F41" s="14">
        <v>7.2466038355238904</v>
      </c>
      <c r="G41" s="14">
        <v>5.3049033382309903</v>
      </c>
      <c r="H41" s="14">
        <v>5.7953284910729597</v>
      </c>
      <c r="I41" s="14">
        <v>4.6089726858814197</v>
      </c>
      <c r="J41" s="14">
        <v>5.4498688466141996</v>
      </c>
    </row>
    <row r="42" spans="1:10" x14ac:dyDescent="0.2">
      <c r="A42" s="22" t="s">
        <v>89</v>
      </c>
      <c r="B42" s="14">
        <v>39.062162419088601</v>
      </c>
      <c r="C42" s="14">
        <v>43.0151159311214</v>
      </c>
      <c r="D42" s="14">
        <v>48.293890990671102</v>
      </c>
      <c r="E42" s="14">
        <v>49.935410233496398</v>
      </c>
      <c r="F42" s="14">
        <v>44.732795105000797</v>
      </c>
      <c r="G42" s="14">
        <v>38.688284951543203</v>
      </c>
      <c r="H42" s="14">
        <v>37.142787147331198</v>
      </c>
      <c r="I42" s="14">
        <v>29.052063784039099</v>
      </c>
      <c r="J42" s="14">
        <v>31.222145822191699</v>
      </c>
    </row>
    <row r="43" spans="1:10" x14ac:dyDescent="0.2">
      <c r="A43" s="22" t="s">
        <v>90</v>
      </c>
      <c r="B43" s="14">
        <v>1.6708004574536399</v>
      </c>
      <c r="C43" s="14">
        <v>2.26693628095502</v>
      </c>
      <c r="D43" s="14">
        <v>2.7980238117422398</v>
      </c>
      <c r="E43" s="14">
        <v>2.43317613540846</v>
      </c>
      <c r="F43" s="14">
        <v>2.5608299268392698</v>
      </c>
      <c r="G43" s="14">
        <v>1.9290557593567199</v>
      </c>
      <c r="H43" s="14">
        <v>2.5288706142863799</v>
      </c>
      <c r="I43" s="14">
        <v>2.3303794479175699</v>
      </c>
      <c r="J43" s="14">
        <v>2.1392008556803401</v>
      </c>
    </row>
    <row r="44" spans="1:10" x14ac:dyDescent="0.2">
      <c r="A44" s="21" t="s">
        <v>17</v>
      </c>
      <c r="B44" s="24">
        <v>108.02589164571</v>
      </c>
      <c r="C44" s="24">
        <v>132.275731993725</v>
      </c>
      <c r="D44" s="24">
        <v>141.35616296921799</v>
      </c>
      <c r="E44" s="24">
        <v>144.11038656532901</v>
      </c>
      <c r="F44" s="24">
        <v>139.48350239805399</v>
      </c>
      <c r="G44" s="24">
        <v>135.24824268378799</v>
      </c>
      <c r="H44" s="24">
        <v>129.18314054646299</v>
      </c>
      <c r="I44" s="24">
        <v>109.06175816254201</v>
      </c>
      <c r="J44" s="24">
        <v>128.50485140194101</v>
      </c>
    </row>
    <row r="45" spans="1:10" x14ac:dyDescent="0.2">
      <c r="A45" s="22" t="s">
        <v>87</v>
      </c>
      <c r="B45" s="14">
        <v>26.963262554769099</v>
      </c>
      <c r="C45" s="14">
        <v>33.947370807301297</v>
      </c>
      <c r="D45" s="14">
        <v>33.072641454793299</v>
      </c>
      <c r="E45" s="14">
        <v>39.5944116580105</v>
      </c>
      <c r="F45" s="14">
        <v>37.431705526352701</v>
      </c>
      <c r="G45" s="14">
        <v>32.579608380246903</v>
      </c>
      <c r="H45" s="14">
        <v>31.768937091972699</v>
      </c>
      <c r="I45" s="14">
        <v>27.3949050655199</v>
      </c>
      <c r="J45" s="14">
        <v>29.694145210991401</v>
      </c>
    </row>
    <row r="46" spans="1:10" x14ac:dyDescent="0.2">
      <c r="A46" s="22" t="s">
        <v>88</v>
      </c>
      <c r="B46" s="14">
        <v>15.901411250248501</v>
      </c>
      <c r="C46" s="14">
        <v>17.002022107162599</v>
      </c>
      <c r="D46" s="14">
        <v>21.9365066840592</v>
      </c>
      <c r="E46" s="14">
        <v>22.340980879659501</v>
      </c>
      <c r="F46" s="14">
        <v>20.214210699092899</v>
      </c>
      <c r="G46" s="14">
        <v>15.9682948968973</v>
      </c>
      <c r="H46" s="14">
        <v>20.968552176791199</v>
      </c>
      <c r="I46" s="14">
        <v>17.5037389643587</v>
      </c>
      <c r="J46" s="14">
        <v>17.011740138029399</v>
      </c>
    </row>
    <row r="47" spans="1:10" x14ac:dyDescent="0.2">
      <c r="A47" s="22" t="s">
        <v>89</v>
      </c>
      <c r="B47" s="14">
        <v>41.481942391952501</v>
      </c>
      <c r="C47" s="14">
        <v>52.366228090060901</v>
      </c>
      <c r="D47" s="14">
        <v>55.792594806140301</v>
      </c>
      <c r="E47" s="14">
        <v>53.5298749789862</v>
      </c>
      <c r="F47" s="14">
        <v>45.332138279367499</v>
      </c>
      <c r="G47" s="14">
        <v>43.993188289774203</v>
      </c>
      <c r="H47" s="14">
        <v>41.5156259178681</v>
      </c>
      <c r="I47" s="14">
        <v>34.6449744590413</v>
      </c>
      <c r="J47" s="14">
        <v>53.378154684595202</v>
      </c>
    </row>
    <row r="48" spans="1:10" x14ac:dyDescent="0.2">
      <c r="A48" s="23" t="s">
        <v>90</v>
      </c>
      <c r="B48" s="16">
        <v>23.679275448739599</v>
      </c>
      <c r="C48" s="16">
        <v>28.960110989200299</v>
      </c>
      <c r="D48" s="16">
        <v>30.554420024225301</v>
      </c>
      <c r="E48" s="16">
        <v>28.645119048672399</v>
      </c>
      <c r="F48" s="16">
        <v>36.5054478932406</v>
      </c>
      <c r="G48" s="16">
        <v>42.707151116869703</v>
      </c>
      <c r="H48" s="16">
        <v>34.930025359830601</v>
      </c>
      <c r="I48" s="16">
        <v>29.518139673622599</v>
      </c>
      <c r="J48" s="16">
        <v>28.4208113683245</v>
      </c>
    </row>
    <row r="49" spans="1:10" x14ac:dyDescent="0.2">
      <c r="A49" s="9" t="s">
        <v>19</v>
      </c>
      <c r="B49" s="15">
        <v>433.25507429863302</v>
      </c>
      <c r="C49" s="15">
        <v>522.433042113787</v>
      </c>
      <c r="D49" s="15">
        <v>625.29314061639195</v>
      </c>
      <c r="E49" s="15">
        <v>648.57349702481201</v>
      </c>
      <c r="F49" s="15">
        <v>597.91547474475306</v>
      </c>
      <c r="G49" s="15">
        <v>538.55235017846098</v>
      </c>
      <c r="H49" s="15">
        <v>543.51222548154897</v>
      </c>
      <c r="I49" s="15">
        <v>435.04038775074901</v>
      </c>
      <c r="J49" s="15">
        <v>532.16153703288899</v>
      </c>
    </row>
    <row r="50" spans="1:10" x14ac:dyDescent="0.2">
      <c r="A50" s="22" t="s">
        <v>87</v>
      </c>
      <c r="B50" s="14">
        <v>46.235132123865199</v>
      </c>
      <c r="C50" s="14">
        <v>60.500196492778699</v>
      </c>
      <c r="D50" s="14">
        <v>69.547460490881605</v>
      </c>
      <c r="E50" s="14">
        <v>82.967187061792998</v>
      </c>
      <c r="F50" s="14">
        <v>77.565968158662201</v>
      </c>
      <c r="G50" s="14">
        <v>68.037612305043197</v>
      </c>
      <c r="H50" s="14">
        <v>71.050886944173996</v>
      </c>
      <c r="I50" s="14">
        <v>57.188882987243602</v>
      </c>
      <c r="J50" s="14">
        <v>59.794827908993497</v>
      </c>
    </row>
    <row r="51" spans="1:10" x14ac:dyDescent="0.2">
      <c r="A51" s="22" t="s">
        <v>88</v>
      </c>
      <c r="B51" s="14">
        <v>36.4130135384382</v>
      </c>
      <c r="C51" s="14">
        <v>41.004756383917503</v>
      </c>
      <c r="D51" s="14">
        <v>49.507427285621603</v>
      </c>
      <c r="E51" s="14">
        <v>53.400105658835002</v>
      </c>
      <c r="F51" s="14">
        <v>52.655050748643902</v>
      </c>
      <c r="G51" s="14">
        <v>47.9308179278583</v>
      </c>
      <c r="H51" s="14">
        <v>54.248138200031299</v>
      </c>
      <c r="I51" s="14">
        <v>45.143790818248902</v>
      </c>
      <c r="J51" s="14">
        <v>54.747696904616902</v>
      </c>
    </row>
    <row r="52" spans="1:10" x14ac:dyDescent="0.2">
      <c r="A52" s="22" t="s">
        <v>89</v>
      </c>
      <c r="B52" s="14">
        <v>324.27226286380801</v>
      </c>
      <c r="C52" s="14">
        <v>387.86695550872003</v>
      </c>
      <c r="D52" s="14">
        <v>467.06784405766803</v>
      </c>
      <c r="E52" s="14">
        <v>468.26321659409001</v>
      </c>
      <c r="F52" s="14">
        <v>416.18872853153999</v>
      </c>
      <c r="G52" s="14">
        <v>366.12215140074898</v>
      </c>
      <c r="H52" s="14">
        <v>367.16067692914299</v>
      </c>
      <c r="I52" s="14">
        <v>285.46362344207699</v>
      </c>
      <c r="J52" s="14">
        <v>371.89648060820201</v>
      </c>
    </row>
    <row r="53" spans="1:10" x14ac:dyDescent="0.2">
      <c r="A53" s="22" t="s">
        <v>90</v>
      </c>
      <c r="B53" s="14">
        <v>26.334665772521699</v>
      </c>
      <c r="C53" s="14">
        <v>33.061133728370102</v>
      </c>
      <c r="D53" s="14">
        <v>39.170408782220697</v>
      </c>
      <c r="E53" s="14">
        <v>43.942987710094798</v>
      </c>
      <c r="F53" s="14">
        <v>51.505727305907001</v>
      </c>
      <c r="G53" s="14">
        <v>56.461768544810099</v>
      </c>
      <c r="H53" s="14">
        <v>51.0525234082005</v>
      </c>
      <c r="I53" s="14">
        <v>47.244090503178697</v>
      </c>
      <c r="J53" s="14">
        <v>45.722531611076498</v>
      </c>
    </row>
    <row r="54" spans="1:10" x14ac:dyDescent="0.2">
      <c r="A54" s="21" t="s">
        <v>15</v>
      </c>
      <c r="B54" s="24">
        <v>332.18689755003601</v>
      </c>
      <c r="C54" s="24">
        <v>401.544531137462</v>
      </c>
      <c r="D54" s="24">
        <v>492.75878071145399</v>
      </c>
      <c r="E54" s="24">
        <v>512.31490680934201</v>
      </c>
      <c r="F54" s="24">
        <v>468.12211107195401</v>
      </c>
      <c r="G54" s="24">
        <v>418.25282194003</v>
      </c>
      <c r="H54" s="24">
        <v>423.59935752680002</v>
      </c>
      <c r="I54" s="24">
        <v>336.04794958875902</v>
      </c>
      <c r="J54" s="24">
        <v>417.793051219429</v>
      </c>
    </row>
    <row r="55" spans="1:10" x14ac:dyDescent="0.2">
      <c r="A55" s="22" t="s">
        <v>87</v>
      </c>
      <c r="B55" s="14">
        <v>27.957450582287901</v>
      </c>
      <c r="C55" s="14">
        <v>36.865122042294203</v>
      </c>
      <c r="D55" s="14">
        <v>45.179662205531102</v>
      </c>
      <c r="E55" s="14">
        <v>54.3512525789669</v>
      </c>
      <c r="F55" s="14">
        <v>50.302946958856801</v>
      </c>
      <c r="G55" s="14">
        <v>44.9121738633985</v>
      </c>
      <c r="H55" s="14">
        <v>46.980691657319298</v>
      </c>
      <c r="I55" s="14">
        <v>36.413629477275897</v>
      </c>
      <c r="J55" s="14">
        <v>37.8907766042853</v>
      </c>
    </row>
    <row r="56" spans="1:10" x14ac:dyDescent="0.2">
      <c r="A56" s="22" t="s">
        <v>52</v>
      </c>
      <c r="B56" s="14">
        <v>75.729957789089497</v>
      </c>
      <c r="C56" s="14">
        <v>85.7575600771426</v>
      </c>
      <c r="D56" s="14">
        <v>100.916865975869</v>
      </c>
      <c r="E56" s="14">
        <v>101.691193575247</v>
      </c>
      <c r="F56" s="14">
        <v>80.960481582559595</v>
      </c>
      <c r="G56" s="14">
        <v>61.475342599695601</v>
      </c>
      <c r="H56" s="14">
        <v>62.5979703980409</v>
      </c>
      <c r="I56" s="14">
        <v>46.915127901924599</v>
      </c>
      <c r="J56" s="14">
        <v>48.581743756412997</v>
      </c>
    </row>
    <row r="57" spans="1:10" x14ac:dyDescent="0.2">
      <c r="A57" s="22" t="s">
        <v>88</v>
      </c>
      <c r="B57" s="14">
        <v>21.950299795258701</v>
      </c>
      <c r="C57" s="14">
        <v>25.788803128221002</v>
      </c>
      <c r="D57" s="14">
        <v>31.672624694420499</v>
      </c>
      <c r="E57" s="14">
        <v>34.431518508775603</v>
      </c>
      <c r="F57" s="14">
        <v>34.533160186420297</v>
      </c>
      <c r="G57" s="14">
        <v>33.205084709058497</v>
      </c>
      <c r="H57" s="14">
        <v>36.182606191374802</v>
      </c>
      <c r="I57" s="14">
        <v>30.340473761816401</v>
      </c>
      <c r="J57" s="14">
        <v>39.656029320101702</v>
      </c>
    </row>
    <row r="58" spans="1:10" x14ac:dyDescent="0.2">
      <c r="A58" s="22" t="s">
        <v>89</v>
      </c>
      <c r="B58" s="14">
        <v>195.702154076016</v>
      </c>
      <c r="C58" s="14">
        <v>238.78417820566401</v>
      </c>
      <c r="D58" s="14">
        <v>295.50090228388802</v>
      </c>
      <c r="E58" s="14">
        <v>296.83936596002798</v>
      </c>
      <c r="F58" s="14">
        <v>275.14268650078202</v>
      </c>
      <c r="G58" s="14">
        <v>250.02247577374101</v>
      </c>
      <c r="H58" s="14">
        <v>251.113472029029</v>
      </c>
      <c r="I58" s="14">
        <v>195.90988145453099</v>
      </c>
      <c r="J58" s="14">
        <v>265.68296508752798</v>
      </c>
    </row>
    <row r="59" spans="1:10" x14ac:dyDescent="0.2">
      <c r="A59" s="22" t="s">
        <v>90</v>
      </c>
      <c r="B59" s="14">
        <v>10.8470353073846</v>
      </c>
      <c r="C59" s="14">
        <v>14.3488676841403</v>
      </c>
      <c r="D59" s="14">
        <v>19.488725551745301</v>
      </c>
      <c r="E59" s="14">
        <v>25.001576186324801</v>
      </c>
      <c r="F59" s="14">
        <v>27.1828358433355</v>
      </c>
      <c r="G59" s="14">
        <v>28.6377449941366</v>
      </c>
      <c r="H59" s="14">
        <v>26.724617251036801</v>
      </c>
      <c r="I59" s="14">
        <v>26.468836993210999</v>
      </c>
      <c r="J59" s="14">
        <v>25.9815364511011</v>
      </c>
    </row>
    <row r="60" spans="1:10" x14ac:dyDescent="0.2">
      <c r="A60" s="21" t="s">
        <v>16</v>
      </c>
      <c r="B60" s="24">
        <v>35.530446361196901</v>
      </c>
      <c r="C60" s="24">
        <v>40.2495528215943</v>
      </c>
      <c r="D60" s="24">
        <v>45.400185266937001</v>
      </c>
      <c r="E60" s="24">
        <v>45.736579045200699</v>
      </c>
      <c r="F60" s="24">
        <v>41.723113816564997</v>
      </c>
      <c r="G60" s="24">
        <v>35.646249039447802</v>
      </c>
      <c r="H60" s="24">
        <v>35.383702493417097</v>
      </c>
      <c r="I60" s="24">
        <v>27.455724796973101</v>
      </c>
      <c r="J60" s="24">
        <v>31.550784455930501</v>
      </c>
    </row>
    <row r="61" spans="1:10" x14ac:dyDescent="0.2">
      <c r="A61" s="22" t="s">
        <v>87</v>
      </c>
      <c r="B61" s="14">
        <v>1.8790139902556</v>
      </c>
      <c r="C61" s="14">
        <v>3.0208142492926999</v>
      </c>
      <c r="D61" s="14">
        <v>3.0873228596824198</v>
      </c>
      <c r="E61" s="14">
        <v>2.9077920129747299</v>
      </c>
      <c r="F61" s="14">
        <v>2.6728452156671998</v>
      </c>
      <c r="G61" s="14">
        <v>2.4149152515678902</v>
      </c>
      <c r="H61" s="14">
        <v>2.3451689198113299</v>
      </c>
      <c r="I61" s="14">
        <v>1.7207274527135199</v>
      </c>
      <c r="J61" s="14">
        <v>1.74039000150917</v>
      </c>
    </row>
    <row r="62" spans="1:10" x14ac:dyDescent="0.2">
      <c r="A62" s="22" t="s">
        <v>88</v>
      </c>
      <c r="B62" s="14">
        <v>4.4982456130361399</v>
      </c>
      <c r="C62" s="14">
        <v>4.4752803693225101</v>
      </c>
      <c r="D62" s="14">
        <v>4.2726343147390597</v>
      </c>
      <c r="E62" s="14">
        <v>4.8916127321070197</v>
      </c>
      <c r="F62" s="14">
        <v>5.1853197183943696</v>
      </c>
      <c r="G62" s="14">
        <v>3.6748710349946201</v>
      </c>
      <c r="H62" s="14">
        <v>4.2522293600974699</v>
      </c>
      <c r="I62" s="14">
        <v>3.5679789828324502</v>
      </c>
      <c r="J62" s="14">
        <v>4.3012495751583701</v>
      </c>
    </row>
    <row r="63" spans="1:10" x14ac:dyDescent="0.2">
      <c r="A63" s="22" t="s">
        <v>89</v>
      </c>
      <c r="B63" s="14">
        <v>27.985920491231202</v>
      </c>
      <c r="C63" s="14">
        <v>31.159139571408002</v>
      </c>
      <c r="D63" s="14">
        <v>36.248478218592702</v>
      </c>
      <c r="E63" s="14">
        <v>36.469690480486797</v>
      </c>
      <c r="F63" s="14">
        <v>32.4216124660432</v>
      </c>
      <c r="G63" s="14">
        <v>28.086514338887401</v>
      </c>
      <c r="H63" s="14">
        <v>27.136954643531102</v>
      </c>
      <c r="I63" s="14">
        <v>20.724643879005502</v>
      </c>
      <c r="J63" s="14">
        <v>24.1416955923629</v>
      </c>
    </row>
    <row r="64" spans="1:10" x14ac:dyDescent="0.2">
      <c r="A64" s="22" t="s">
        <v>90</v>
      </c>
      <c r="B64" s="14">
        <v>1.16726626667394</v>
      </c>
      <c r="C64" s="14">
        <v>1.5943186315711499</v>
      </c>
      <c r="D64" s="14">
        <v>1.7917498739228299</v>
      </c>
      <c r="E64" s="14">
        <v>1.4674838196321101</v>
      </c>
      <c r="F64" s="14">
        <v>1.44333641646029</v>
      </c>
      <c r="G64" s="14">
        <v>1.46994841399785</v>
      </c>
      <c r="H64" s="14">
        <v>1.6493495699772001</v>
      </c>
      <c r="I64" s="14">
        <v>1.44237448242163</v>
      </c>
      <c r="J64" s="14">
        <v>1.3674492869000601</v>
      </c>
    </row>
    <row r="65" spans="1:10" x14ac:dyDescent="0.2">
      <c r="A65" s="21" t="s">
        <v>17</v>
      </c>
      <c r="B65" s="24">
        <v>65.537730387400003</v>
      </c>
      <c r="C65" s="24">
        <v>80.638958154730005</v>
      </c>
      <c r="D65" s="24">
        <v>87.134174638001099</v>
      </c>
      <c r="E65" s="24">
        <v>90.522011170269394</v>
      </c>
      <c r="F65" s="24">
        <v>88.070249856234298</v>
      </c>
      <c r="G65" s="24">
        <v>84.6532791989831</v>
      </c>
      <c r="H65" s="24">
        <v>84.529165461331402</v>
      </c>
      <c r="I65" s="24">
        <v>71.536713365016695</v>
      </c>
      <c r="J65" s="24">
        <v>82.817701357529103</v>
      </c>
    </row>
    <row r="66" spans="1:10" x14ac:dyDescent="0.2">
      <c r="A66" s="22" t="s">
        <v>87</v>
      </c>
      <c r="B66" s="14">
        <v>16.398667551321601</v>
      </c>
      <c r="C66" s="14">
        <v>20.614260201191801</v>
      </c>
      <c r="D66" s="14">
        <v>21.280475425668101</v>
      </c>
      <c r="E66" s="14">
        <v>25.708142469851399</v>
      </c>
      <c r="F66" s="14">
        <v>24.590175984138298</v>
      </c>
      <c r="G66" s="14">
        <v>20.710523190076799</v>
      </c>
      <c r="H66" s="14">
        <v>21.725026367043402</v>
      </c>
      <c r="I66" s="14">
        <v>19.054526057254201</v>
      </c>
      <c r="J66" s="14">
        <v>20.163661303199099</v>
      </c>
    </row>
    <row r="67" spans="1:10" x14ac:dyDescent="0.2">
      <c r="A67" s="22" t="s">
        <v>88</v>
      </c>
      <c r="B67" s="14">
        <v>9.9644681301433593</v>
      </c>
      <c r="C67" s="14">
        <v>10.740672886374</v>
      </c>
      <c r="D67" s="14">
        <v>13.562168276462</v>
      </c>
      <c r="E67" s="14">
        <v>14.0769744179524</v>
      </c>
      <c r="F67" s="14">
        <v>12.936570843829299</v>
      </c>
      <c r="G67" s="14">
        <v>11.050862183805201</v>
      </c>
      <c r="H67" s="14">
        <v>13.813302648559</v>
      </c>
      <c r="I67" s="14">
        <v>11.235338073600101</v>
      </c>
      <c r="J67" s="14">
        <v>10.790418009356801</v>
      </c>
    </row>
    <row r="68" spans="1:10" x14ac:dyDescent="0.2">
      <c r="A68" s="22" t="s">
        <v>89</v>
      </c>
      <c r="B68" s="14">
        <v>24.8542305074719</v>
      </c>
      <c r="C68" s="14">
        <v>32.1660776545056</v>
      </c>
      <c r="D68" s="14">
        <v>34.401597579318398</v>
      </c>
      <c r="E68" s="14">
        <v>33.262966578327799</v>
      </c>
      <c r="F68" s="14">
        <v>27.663947982155499</v>
      </c>
      <c r="G68" s="14">
        <v>26.5378186884254</v>
      </c>
      <c r="H68" s="14">
        <v>26.3122798585425</v>
      </c>
      <c r="I68" s="14">
        <v>21.913970206616298</v>
      </c>
      <c r="J68" s="14">
        <v>33.490076171897798</v>
      </c>
    </row>
    <row r="69" spans="1:10" x14ac:dyDescent="0.2">
      <c r="A69" s="23" t="s">
        <v>90</v>
      </c>
      <c r="B69" s="16">
        <v>14.320364198463199</v>
      </c>
      <c r="C69" s="16">
        <v>17.117947412658602</v>
      </c>
      <c r="D69" s="16">
        <v>17.8899333565526</v>
      </c>
      <c r="E69" s="16">
        <v>17.4739277041379</v>
      </c>
      <c r="F69" s="16">
        <v>22.8795550461113</v>
      </c>
      <c r="G69" s="16">
        <v>26.3540751366757</v>
      </c>
      <c r="H69" s="16">
        <v>22.678556587186499</v>
      </c>
      <c r="I69" s="16">
        <v>19.332879027546099</v>
      </c>
      <c r="J69" s="16">
        <v>18.373545873075301</v>
      </c>
    </row>
    <row r="71" spans="1:10" x14ac:dyDescent="0.2">
      <c r="A71" s="13" t="s">
        <v>20</v>
      </c>
    </row>
    <row r="72" spans="1:10" x14ac:dyDescent="0.2">
      <c r="A72" s="13" t="s">
        <v>81</v>
      </c>
    </row>
    <row r="73" spans="1:10" x14ac:dyDescent="0.2">
      <c r="A73" s="13" t="s">
        <v>82</v>
      </c>
    </row>
    <row r="74" spans="1:10" x14ac:dyDescent="0.2">
      <c r="A74" s="13" t="s">
        <v>28</v>
      </c>
    </row>
    <row r="75" spans="1:10" x14ac:dyDescent="0.2">
      <c r="A75" s="13" t="s">
        <v>24</v>
      </c>
    </row>
    <row r="76" spans="1:10" x14ac:dyDescent="0.2">
      <c r="A76" s="13"/>
    </row>
    <row r="77" spans="1:10" x14ac:dyDescent="0.2">
      <c r="A77" s="13" t="s">
        <v>141</v>
      </c>
    </row>
    <row r="78" spans="1:10" x14ac:dyDescent="0.2">
      <c r="A78" s="13" t="s">
        <v>276</v>
      </c>
    </row>
  </sheetData>
  <mergeCells count="1">
    <mergeCell ref="B6:J6"/>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J77"/>
  <sheetViews>
    <sheetView showGridLines="0" workbookViewId="0">
      <pane xSplit="1" ySplit="6" topLeftCell="B6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HYPERLINK("#'Contents'!A25", "Link to contents")</f>
        <v>Link to contents</v>
      </c>
    </row>
    <row r="3" spans="1:10" ht="15" x14ac:dyDescent="0.25">
      <c r="A3" s="2" t="s">
        <v>94</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c r="B7" s="18">
        <v>2.3929961089494198</v>
      </c>
      <c r="C7" s="18">
        <v>2.3574250522890998</v>
      </c>
      <c r="D7" s="18">
        <v>2.3923341167962402</v>
      </c>
      <c r="E7" s="18">
        <v>2.6466795615731802</v>
      </c>
      <c r="F7" s="18">
        <v>2.7984522207267801</v>
      </c>
      <c r="G7" s="18">
        <v>2.8438526085370301</v>
      </c>
      <c r="H7" s="18">
        <v>2.9429676985195199</v>
      </c>
      <c r="I7" s="18">
        <v>3.0945191313340201</v>
      </c>
      <c r="J7" s="18">
        <v>2.9414099714195001</v>
      </c>
    </row>
    <row r="8" spans="1:10" x14ac:dyDescent="0.2">
      <c r="A8" s="22" t="s">
        <v>87</v>
      </c>
      <c r="B8" s="17">
        <v>3.9128065395095399</v>
      </c>
      <c r="C8" s="17">
        <v>3.7894736842105301</v>
      </c>
      <c r="D8" s="17">
        <v>3.9318181818181799</v>
      </c>
      <c r="E8" s="17">
        <v>4.3366708385481898</v>
      </c>
      <c r="F8" s="17">
        <v>4.4184914841849103</v>
      </c>
      <c r="G8" s="17">
        <v>4.1728571428571399</v>
      </c>
      <c r="H8" s="17">
        <v>4.5392038600723801</v>
      </c>
      <c r="I8" s="17">
        <v>4.7774524158125899</v>
      </c>
      <c r="J8" s="17">
        <v>5.2039473684210504</v>
      </c>
    </row>
    <row r="9" spans="1:10" x14ac:dyDescent="0.2">
      <c r="A9" s="22" t="s">
        <v>88</v>
      </c>
      <c r="B9" s="17">
        <v>2.0531561461794001</v>
      </c>
      <c r="C9" s="17">
        <v>1.8994565217391299</v>
      </c>
      <c r="D9" s="17">
        <v>1.85</v>
      </c>
      <c r="E9" s="17">
        <v>2.0943396226415101</v>
      </c>
      <c r="F9" s="17">
        <v>2.3436363636363602</v>
      </c>
      <c r="G9" s="17">
        <v>2.11992619926199</v>
      </c>
      <c r="H9" s="17">
        <v>2.3533225283630501</v>
      </c>
      <c r="I9" s="17">
        <v>2.0954128440367001</v>
      </c>
      <c r="J9" s="17">
        <v>2.1637931034482798</v>
      </c>
    </row>
    <row r="10" spans="1:10" x14ac:dyDescent="0.2">
      <c r="A10" s="22" t="s">
        <v>89</v>
      </c>
      <c r="B10" s="17">
        <v>1.95414673046252</v>
      </c>
      <c r="C10" s="17">
        <v>1.9747303543913699</v>
      </c>
      <c r="D10" s="17">
        <v>1.96571565571805</v>
      </c>
      <c r="E10" s="17">
        <v>2.06255468066492</v>
      </c>
      <c r="F10" s="17">
        <v>2.0245706106870198</v>
      </c>
      <c r="G10" s="17">
        <v>2.0237592397043298</v>
      </c>
      <c r="H10" s="17">
        <v>2.0089485458612999</v>
      </c>
      <c r="I10" s="17">
        <v>2.0409375000000001</v>
      </c>
      <c r="J10" s="17">
        <v>2.10200857594223</v>
      </c>
    </row>
    <row r="11" spans="1:10" x14ac:dyDescent="0.2">
      <c r="A11" s="22" t="s">
        <v>90</v>
      </c>
      <c r="B11" s="17">
        <v>6.3030303030303001</v>
      </c>
      <c r="C11" s="17">
        <v>5.9438775510204103</v>
      </c>
      <c r="D11" s="17">
        <v>6.6124999999999998</v>
      </c>
      <c r="E11" s="17">
        <v>7.9702970297029703</v>
      </c>
      <c r="F11" s="17">
        <v>8.4894736842105303</v>
      </c>
      <c r="G11" s="17">
        <v>8.5265486725663706</v>
      </c>
      <c r="H11" s="17">
        <v>8.8336842105263198</v>
      </c>
      <c r="I11" s="17">
        <v>9.8918918918918894</v>
      </c>
      <c r="J11" s="17">
        <v>9.1240875912408796</v>
      </c>
    </row>
    <row r="12" spans="1:10" x14ac:dyDescent="0.2">
      <c r="A12" s="21" t="s">
        <v>15</v>
      </c>
      <c r="B12" s="25">
        <v>2.12564203871987</v>
      </c>
      <c r="C12" s="25">
        <v>2.1682385153635502</v>
      </c>
      <c r="D12" s="25">
        <v>2.2058011049723798</v>
      </c>
      <c r="E12" s="25">
        <v>2.3597733711048199</v>
      </c>
      <c r="F12" s="25">
        <v>2.46902842596521</v>
      </c>
      <c r="G12" s="25">
        <v>2.43156199677939</v>
      </c>
      <c r="H12" s="25">
        <v>2.4933533447684399</v>
      </c>
      <c r="I12" s="25">
        <v>2.5299575821845202</v>
      </c>
      <c r="J12" s="25">
        <v>2.5702643609620401</v>
      </c>
    </row>
    <row r="13" spans="1:10" x14ac:dyDescent="0.2">
      <c r="A13" s="22" t="s">
        <v>87</v>
      </c>
      <c r="B13" s="17">
        <v>3.16182572614108</v>
      </c>
      <c r="C13" s="17">
        <v>3.41640378548896</v>
      </c>
      <c r="D13" s="17">
        <v>3.4292134831460701</v>
      </c>
      <c r="E13" s="17">
        <v>3.60893854748603</v>
      </c>
      <c r="F13" s="17">
        <v>3.6407942238267101</v>
      </c>
      <c r="G13" s="17">
        <v>3.6341463414634099</v>
      </c>
      <c r="H13" s="17">
        <v>3.7661870503597101</v>
      </c>
      <c r="I13" s="17">
        <v>3.8906605922551298</v>
      </c>
      <c r="J13" s="17">
        <v>4.2843137254902004</v>
      </c>
    </row>
    <row r="14" spans="1:10" x14ac:dyDescent="0.2">
      <c r="A14" s="22" t="s">
        <v>52</v>
      </c>
      <c r="B14" s="17">
        <v>1.8262243285940001</v>
      </c>
      <c r="C14" s="17">
        <v>1.81932245922208</v>
      </c>
      <c r="D14" s="17">
        <v>1.9178794178794201</v>
      </c>
      <c r="E14" s="17">
        <v>1.9065588499550801</v>
      </c>
      <c r="F14" s="17">
        <v>1.8354002254791399</v>
      </c>
      <c r="G14" s="17">
        <v>1.86242603550296</v>
      </c>
      <c r="H14" s="17">
        <v>1.81137309292649</v>
      </c>
      <c r="I14" s="17">
        <v>1.82042253521127</v>
      </c>
      <c r="J14" s="17">
        <v>1.92563291139241</v>
      </c>
    </row>
    <row r="15" spans="1:10" x14ac:dyDescent="0.2">
      <c r="A15" s="22" t="s">
        <v>88</v>
      </c>
      <c r="B15" s="17">
        <v>1.69832402234637</v>
      </c>
      <c r="C15" s="17">
        <v>1.6447368421052599</v>
      </c>
      <c r="D15" s="17">
        <v>1.73462783171521</v>
      </c>
      <c r="E15" s="17">
        <v>1.7333333333333301</v>
      </c>
      <c r="F15" s="17">
        <v>1.72340425531915</v>
      </c>
      <c r="G15" s="17">
        <v>1.5767195767195801</v>
      </c>
      <c r="H15" s="17">
        <v>1.7146226415094299</v>
      </c>
      <c r="I15" s="17">
        <v>1.7235142118863001</v>
      </c>
      <c r="J15" s="17">
        <v>1.7037735849056601</v>
      </c>
    </row>
    <row r="16" spans="1:10" x14ac:dyDescent="0.2">
      <c r="A16" s="22" t="s">
        <v>89</v>
      </c>
      <c r="B16" s="17">
        <v>1.99223712067749</v>
      </c>
      <c r="C16" s="17">
        <v>2.0439207284413499</v>
      </c>
      <c r="D16" s="17">
        <v>1.9688747007182801</v>
      </c>
      <c r="E16" s="17">
        <v>2.0900868306801699</v>
      </c>
      <c r="F16" s="17">
        <v>2.0904059040590401</v>
      </c>
      <c r="G16" s="17">
        <v>2.0403726708074501</v>
      </c>
      <c r="H16" s="17">
        <v>2.0371187063579601</v>
      </c>
      <c r="I16" s="17">
        <v>2.0436380339917299</v>
      </c>
      <c r="J16" s="17">
        <v>2.0964353914704001</v>
      </c>
    </row>
    <row r="17" spans="1:10" x14ac:dyDescent="0.2">
      <c r="A17" s="22" t="s">
        <v>90</v>
      </c>
      <c r="B17" s="17">
        <v>5.4918032786885203</v>
      </c>
      <c r="C17" s="17">
        <v>5.1666666666666696</v>
      </c>
      <c r="D17" s="17">
        <v>6.0737704918032804</v>
      </c>
      <c r="E17" s="17">
        <v>7.1488095238095202</v>
      </c>
      <c r="F17" s="17">
        <v>8.9893048128342308</v>
      </c>
      <c r="G17" s="17">
        <v>7.4266666666666703</v>
      </c>
      <c r="H17" s="17">
        <v>8.0950413223140494</v>
      </c>
      <c r="I17" s="17">
        <v>8.3830845771144293</v>
      </c>
      <c r="J17" s="17">
        <v>9.3963133640553007</v>
      </c>
    </row>
    <row r="18" spans="1:10" x14ac:dyDescent="0.2">
      <c r="A18" s="21" t="s">
        <v>16</v>
      </c>
      <c r="B18" s="25">
        <v>1.57963446475196</v>
      </c>
      <c r="C18" s="25">
        <v>1.5781584582441099</v>
      </c>
      <c r="D18" s="25">
        <v>1.4547101449275399</v>
      </c>
      <c r="E18" s="25">
        <v>1.77467411545624</v>
      </c>
      <c r="F18" s="25">
        <v>1.47474747474747</v>
      </c>
      <c r="G18" s="25">
        <v>1.84862385321101</v>
      </c>
      <c r="H18" s="25">
        <v>1.8163716814159301</v>
      </c>
      <c r="I18" s="25">
        <v>1.8274853801169599</v>
      </c>
      <c r="J18" s="25">
        <v>1.7429193899782101</v>
      </c>
    </row>
    <row r="19" spans="1:10" x14ac:dyDescent="0.2">
      <c r="A19" s="22" t="s">
        <v>87</v>
      </c>
      <c r="B19" s="17">
        <v>2.2222222222222201</v>
      </c>
      <c r="C19" s="17">
        <v>2.4102564102564101</v>
      </c>
      <c r="D19" s="17">
        <v>1.9411764705882399</v>
      </c>
      <c r="E19" s="17">
        <v>2.875</v>
      </c>
      <c r="F19" s="17">
        <v>2.1142857142857099</v>
      </c>
      <c r="G19" s="17">
        <v>2.4814814814814801</v>
      </c>
      <c r="H19" s="17">
        <v>3.1818181818181799</v>
      </c>
      <c r="I19" s="17">
        <v>1.65</v>
      </c>
      <c r="J19" s="17">
        <v>2.9090909090909101</v>
      </c>
    </row>
    <row r="20" spans="1:10" x14ac:dyDescent="0.2">
      <c r="A20" s="22" t="s">
        <v>88</v>
      </c>
      <c r="B20" s="17">
        <v>1.2708333333333299</v>
      </c>
      <c r="C20" s="17">
        <v>1.46428571428571</v>
      </c>
      <c r="D20" s="17">
        <v>1.1372549019607801</v>
      </c>
      <c r="E20" s="17">
        <v>1.3214285714285701</v>
      </c>
      <c r="F20" s="17">
        <v>1.3278688524590201</v>
      </c>
      <c r="G20" s="17">
        <v>1.48780487804878</v>
      </c>
      <c r="H20" s="17">
        <v>1.36363636363636</v>
      </c>
      <c r="I20" s="17">
        <v>1.17307692307692</v>
      </c>
      <c r="J20" s="17">
        <v>2.1212121212121202</v>
      </c>
    </row>
    <row r="21" spans="1:10" x14ac:dyDescent="0.2">
      <c r="A21" s="22" t="s">
        <v>89</v>
      </c>
      <c r="B21" s="17">
        <v>1.4590163934426199</v>
      </c>
      <c r="C21" s="17">
        <v>1.3887323943662</v>
      </c>
      <c r="D21" s="17">
        <v>1.3584070796460199</v>
      </c>
      <c r="E21" s="17">
        <v>1.48291571753986</v>
      </c>
      <c r="F21" s="17">
        <v>1.38010204081633</v>
      </c>
      <c r="G21" s="17">
        <v>1.3304597701149401</v>
      </c>
      <c r="H21" s="17">
        <v>1.36494252873563</v>
      </c>
      <c r="I21" s="17">
        <v>1.3333333333333299</v>
      </c>
      <c r="J21" s="17">
        <v>1.3184357541899401</v>
      </c>
    </row>
    <row r="22" spans="1:10" x14ac:dyDescent="0.2">
      <c r="A22" s="22" t="s">
        <v>90</v>
      </c>
      <c r="B22" s="17">
        <v>4.9166666666666696</v>
      </c>
      <c r="C22" s="17">
        <v>4</v>
      </c>
      <c r="D22" s="17">
        <v>4.3333333333333304</v>
      </c>
      <c r="E22" s="17">
        <v>13.6</v>
      </c>
      <c r="F22" s="17">
        <v>4.8571428571428603</v>
      </c>
      <c r="G22" s="17">
        <v>10.75</v>
      </c>
      <c r="H22" s="17">
        <v>10.375</v>
      </c>
      <c r="I22" s="17">
        <v>15.5833333333333</v>
      </c>
      <c r="J22" s="17">
        <v>9.5384615384615401</v>
      </c>
    </row>
    <row r="23" spans="1:10" x14ac:dyDescent="0.2">
      <c r="A23" s="21" t="s">
        <v>17</v>
      </c>
      <c r="B23" s="25">
        <v>4.7072599531615902</v>
      </c>
      <c r="C23" s="25">
        <v>4.15300546448087</v>
      </c>
      <c r="D23" s="25">
        <v>4.48346456692913</v>
      </c>
      <c r="E23" s="25">
        <v>5.2482758620689696</v>
      </c>
      <c r="F23" s="25">
        <v>5.8027210884353702</v>
      </c>
      <c r="G23" s="25">
        <v>6.0286123032904104</v>
      </c>
      <c r="H23" s="25">
        <v>6.0905797101449304</v>
      </c>
      <c r="I23" s="25">
        <v>6.6490984743411898</v>
      </c>
      <c r="J23" s="25">
        <v>5.9331683168316802</v>
      </c>
    </row>
    <row r="24" spans="1:10" x14ac:dyDescent="0.2">
      <c r="A24" s="22" t="s">
        <v>87</v>
      </c>
      <c r="B24" s="17">
        <v>5.8703703703703702</v>
      </c>
      <c r="C24" s="17">
        <v>5.0362318840579698</v>
      </c>
      <c r="D24" s="17">
        <v>5.5414364640883997</v>
      </c>
      <c r="E24" s="17">
        <v>6.2391304347826102</v>
      </c>
      <c r="F24" s="17">
        <v>6.6137339055793998</v>
      </c>
      <c r="G24" s="17">
        <v>5.88950276243094</v>
      </c>
      <c r="H24" s="17">
        <v>6.5166666666666702</v>
      </c>
      <c r="I24" s="17">
        <v>6.7946428571428603</v>
      </c>
      <c r="J24" s="17">
        <v>7.4824561403508802</v>
      </c>
    </row>
    <row r="25" spans="1:10" x14ac:dyDescent="0.2">
      <c r="A25" s="22" t="s">
        <v>88</v>
      </c>
      <c r="B25" s="17">
        <v>3.4189189189189202</v>
      </c>
      <c r="C25" s="17">
        <v>2.88095238095238</v>
      </c>
      <c r="D25" s="17">
        <v>2.57</v>
      </c>
      <c r="E25" s="17">
        <v>3.6140350877193002</v>
      </c>
      <c r="F25" s="17">
        <v>4.9557522123893802</v>
      </c>
      <c r="G25" s="17">
        <v>4</v>
      </c>
      <c r="H25" s="17">
        <v>4.7101449275362297</v>
      </c>
      <c r="I25" s="17">
        <v>3.9056603773584899</v>
      </c>
      <c r="J25" s="17">
        <v>4.63</v>
      </c>
    </row>
    <row r="26" spans="1:10" x14ac:dyDescent="0.2">
      <c r="A26" s="22" t="s">
        <v>89</v>
      </c>
      <c r="B26" s="17">
        <v>3.1176470588235299</v>
      </c>
      <c r="C26" s="17">
        <v>2.8716814159292001</v>
      </c>
      <c r="D26" s="17">
        <v>3.21115537848606</v>
      </c>
      <c r="E26" s="17">
        <v>3.4375</v>
      </c>
      <c r="F26" s="17">
        <v>3.2167487684729101</v>
      </c>
      <c r="G26" s="17">
        <v>3.6595744680851099</v>
      </c>
      <c r="H26" s="17">
        <v>3.2532188841201699</v>
      </c>
      <c r="I26" s="17">
        <v>3.5736040609137101</v>
      </c>
      <c r="J26" s="17">
        <v>3.4715719063545101</v>
      </c>
    </row>
    <row r="27" spans="1:10" x14ac:dyDescent="0.2">
      <c r="A27" s="23" t="s">
        <v>90</v>
      </c>
      <c r="B27" s="19">
        <v>7.0217391304347796</v>
      </c>
      <c r="C27" s="19">
        <v>6.8712871287128703</v>
      </c>
      <c r="D27" s="19">
        <v>7.5825242718446599</v>
      </c>
      <c r="E27" s="19">
        <v>8.6240000000000006</v>
      </c>
      <c r="F27" s="19">
        <v>8.1236559139784905</v>
      </c>
      <c r="G27" s="19">
        <v>9.5072463768115902</v>
      </c>
      <c r="H27" s="19">
        <v>9.5437788018433203</v>
      </c>
      <c r="I27" s="19">
        <v>11.1030927835052</v>
      </c>
      <c r="J27" s="19">
        <v>8.7679558011049696</v>
      </c>
    </row>
    <row r="28" spans="1:10" x14ac:dyDescent="0.2">
      <c r="A28" s="9" t="s">
        <v>18</v>
      </c>
      <c r="B28" s="18">
        <v>2.4619789473684199</v>
      </c>
      <c r="C28" s="18">
        <v>2.53579628470048</v>
      </c>
      <c r="D28" s="18">
        <v>2.6166987347676498</v>
      </c>
      <c r="E28" s="18">
        <v>2.7753426209083698</v>
      </c>
      <c r="F28" s="18">
        <v>2.99366857421162</v>
      </c>
      <c r="G28" s="18">
        <v>3.0630115110785798</v>
      </c>
      <c r="H28" s="18">
        <v>3.1579955103657702</v>
      </c>
      <c r="I28" s="18">
        <v>3.26447016918967</v>
      </c>
      <c r="J28" s="18">
        <v>3.2183154549066399</v>
      </c>
    </row>
    <row r="29" spans="1:10" x14ac:dyDescent="0.2">
      <c r="A29" s="22" t="s">
        <v>87</v>
      </c>
      <c r="B29" s="17">
        <v>4.1559268098647602</v>
      </c>
      <c r="C29" s="17">
        <v>3.9778310365488299</v>
      </c>
      <c r="D29" s="17">
        <v>4.1567364465915198</v>
      </c>
      <c r="E29" s="17">
        <v>4.2422360248447202</v>
      </c>
      <c r="F29" s="17">
        <v>4.5475961538461496</v>
      </c>
      <c r="G29" s="17">
        <v>4.3557082452431297</v>
      </c>
      <c r="H29" s="17">
        <v>4.6032157676348504</v>
      </c>
      <c r="I29" s="17">
        <v>4.9968294229549803</v>
      </c>
      <c r="J29" s="17">
        <v>5.7264437689969601</v>
      </c>
    </row>
    <row r="30" spans="1:10" x14ac:dyDescent="0.2">
      <c r="A30" s="22" t="s">
        <v>88</v>
      </c>
      <c r="B30" s="17">
        <v>2.0511247443762799</v>
      </c>
      <c r="C30" s="17">
        <v>2.3287795992714</v>
      </c>
      <c r="D30" s="17">
        <v>2.17290419161677</v>
      </c>
      <c r="E30" s="17">
        <v>2.2668989547038301</v>
      </c>
      <c r="F30" s="17">
        <v>2.4711267605633802</v>
      </c>
      <c r="G30" s="17">
        <v>2.3161993769470399</v>
      </c>
      <c r="H30" s="17">
        <v>3.6088709677419399</v>
      </c>
      <c r="I30" s="17">
        <v>2.8716707021791801</v>
      </c>
      <c r="J30" s="17">
        <v>2.3120849933598899</v>
      </c>
    </row>
    <row r="31" spans="1:10" x14ac:dyDescent="0.2">
      <c r="A31" s="22" t="s">
        <v>89</v>
      </c>
      <c r="B31" s="17">
        <v>1.9570945945945899</v>
      </c>
      <c r="C31" s="17">
        <v>1.9695856873823001</v>
      </c>
      <c r="D31" s="17">
        <v>2.0003132096155398</v>
      </c>
      <c r="E31" s="17">
        <v>2.0406163571710798</v>
      </c>
      <c r="F31" s="17">
        <v>2.0147640390192501</v>
      </c>
      <c r="G31" s="17">
        <v>2.0268859562733899</v>
      </c>
      <c r="H31" s="17">
        <v>2.0003912363067302</v>
      </c>
      <c r="I31" s="17">
        <v>1.9961619413148399</v>
      </c>
      <c r="J31" s="17">
        <v>2.1345623871519499</v>
      </c>
    </row>
    <row r="32" spans="1:10" x14ac:dyDescent="0.2">
      <c r="A32" s="22" t="s">
        <v>90</v>
      </c>
      <c r="B32" s="17">
        <v>6.08815789473684</v>
      </c>
      <c r="C32" s="17">
        <v>6.4239350912778903</v>
      </c>
      <c r="D32" s="17">
        <v>7.3547840812870504</v>
      </c>
      <c r="E32" s="17">
        <v>7.89041095890411</v>
      </c>
      <c r="F32" s="17">
        <v>8.5843568196509406</v>
      </c>
      <c r="G32" s="17">
        <v>8.3802236609770393</v>
      </c>
      <c r="H32" s="17">
        <v>8.7211155378486094</v>
      </c>
      <c r="I32" s="17">
        <v>8.7431506849315106</v>
      </c>
      <c r="J32" s="17">
        <v>9.2710084033613391</v>
      </c>
    </row>
    <row r="33" spans="1:10" x14ac:dyDescent="0.2">
      <c r="A33" s="21" t="s">
        <v>15</v>
      </c>
      <c r="B33" s="25">
        <v>2.0933771209633298</v>
      </c>
      <c r="C33" s="25">
        <v>2.1013824884792598</v>
      </c>
      <c r="D33" s="25">
        <v>2.1869179600886901</v>
      </c>
      <c r="E33" s="25">
        <v>2.3257586653243201</v>
      </c>
      <c r="F33" s="25">
        <v>2.4605468749999999</v>
      </c>
      <c r="G33" s="25">
        <v>2.5080721747388401</v>
      </c>
      <c r="H33" s="25">
        <v>2.4835640873184399</v>
      </c>
      <c r="I33" s="25">
        <v>2.6436237373737401</v>
      </c>
      <c r="J33" s="25">
        <v>2.6443198232645102</v>
      </c>
    </row>
    <row r="34" spans="1:10" x14ac:dyDescent="0.2">
      <c r="A34" s="22" t="s">
        <v>87</v>
      </c>
      <c r="B34" s="17">
        <v>3.1673414304993299</v>
      </c>
      <c r="C34" s="17">
        <v>3.1568431568431601</v>
      </c>
      <c r="D34" s="17">
        <v>3.15912897822446</v>
      </c>
      <c r="E34" s="17">
        <v>3.16404647983595</v>
      </c>
      <c r="F34" s="17">
        <v>3.5406626506024099</v>
      </c>
      <c r="G34" s="17">
        <v>3.3814602132895799</v>
      </c>
      <c r="H34" s="17">
        <v>3.5966850828729302</v>
      </c>
      <c r="I34" s="17">
        <v>3.9209999999999998</v>
      </c>
      <c r="J34" s="17">
        <v>4.2445759368836304</v>
      </c>
    </row>
    <row r="35" spans="1:10" x14ac:dyDescent="0.2">
      <c r="A35" s="22" t="s">
        <v>52</v>
      </c>
      <c r="B35" s="17">
        <v>1.6523456790123501</v>
      </c>
      <c r="C35" s="17">
        <v>1.70603790215954</v>
      </c>
      <c r="D35" s="17">
        <v>1.6967000370782399</v>
      </c>
      <c r="E35" s="17">
        <v>1.69432813094785</v>
      </c>
      <c r="F35" s="17">
        <v>1.6732026143790899</v>
      </c>
      <c r="G35" s="17">
        <v>1.7091346153846201</v>
      </c>
      <c r="H35" s="17">
        <v>1.63934426229508</v>
      </c>
      <c r="I35" s="17">
        <v>1.6292834890965699</v>
      </c>
      <c r="J35" s="17">
        <v>1.82045454545455</v>
      </c>
    </row>
    <row r="36" spans="1:10" x14ac:dyDescent="0.2">
      <c r="A36" s="22" t="s">
        <v>88</v>
      </c>
      <c r="B36" s="17">
        <v>1.63851351351351</v>
      </c>
      <c r="C36" s="17">
        <v>1.5994236311239201</v>
      </c>
      <c r="D36" s="17">
        <v>1.6083333333333301</v>
      </c>
      <c r="E36" s="17">
        <v>1.6670341786108001</v>
      </c>
      <c r="F36" s="17">
        <v>1.63646288209607</v>
      </c>
      <c r="G36" s="17">
        <v>1.7452085682074401</v>
      </c>
      <c r="H36" s="17">
        <v>1.7112244897959199</v>
      </c>
      <c r="I36" s="17">
        <v>1.72783251231527</v>
      </c>
      <c r="J36" s="17">
        <v>1.67417840375587</v>
      </c>
    </row>
    <row r="37" spans="1:10" x14ac:dyDescent="0.2">
      <c r="A37" s="22" t="s">
        <v>89</v>
      </c>
      <c r="B37" s="17">
        <v>1.9349459409932199</v>
      </c>
      <c r="C37" s="17">
        <v>1.91346730653869</v>
      </c>
      <c r="D37" s="17">
        <v>1.97029461894327</v>
      </c>
      <c r="E37" s="17">
        <v>2.02758367046708</v>
      </c>
      <c r="F37" s="17">
        <v>2.0113396624472601</v>
      </c>
      <c r="G37" s="17">
        <v>1.9923708075428199</v>
      </c>
      <c r="H37" s="17">
        <v>1.9850491243058499</v>
      </c>
      <c r="I37" s="17">
        <v>1.9315117742225401</v>
      </c>
      <c r="J37" s="17">
        <v>2.0273137098912799</v>
      </c>
    </row>
    <row r="38" spans="1:10" x14ac:dyDescent="0.2">
      <c r="A38" s="22" t="s">
        <v>90</v>
      </c>
      <c r="B38" s="17">
        <v>5.9406249999999998</v>
      </c>
      <c r="C38" s="17">
        <v>5.4160919540229902</v>
      </c>
      <c r="D38" s="17">
        <v>6.3350427350427303</v>
      </c>
      <c r="E38" s="17">
        <v>6.9295212765957404</v>
      </c>
      <c r="F38" s="17">
        <v>7.7783132530120502</v>
      </c>
      <c r="G38" s="17">
        <v>7.7321016166281797</v>
      </c>
      <c r="H38" s="17">
        <v>7.8792452830188697</v>
      </c>
      <c r="I38" s="17">
        <v>8.2414201183431892</v>
      </c>
      <c r="J38" s="17">
        <v>8.8659420289855095</v>
      </c>
    </row>
    <row r="39" spans="1:10" x14ac:dyDescent="0.2">
      <c r="A39" s="21" t="s">
        <v>16</v>
      </c>
      <c r="B39" s="25">
        <v>1.54450867052023</v>
      </c>
      <c r="C39" s="25">
        <v>1.56995884773663</v>
      </c>
      <c r="D39" s="25">
        <v>1.5534246575342501</v>
      </c>
      <c r="E39" s="25">
        <v>1.58813263525305</v>
      </c>
      <c r="F39" s="25">
        <v>1.7326454033771099</v>
      </c>
      <c r="G39" s="25">
        <v>1.6041214750542301</v>
      </c>
      <c r="H39" s="25">
        <v>1.89033659066232</v>
      </c>
      <c r="I39" s="25">
        <v>1.9784656796769899</v>
      </c>
      <c r="J39" s="25">
        <v>1.80246913580247</v>
      </c>
    </row>
    <row r="40" spans="1:10" x14ac:dyDescent="0.2">
      <c r="A40" s="22" t="s">
        <v>87</v>
      </c>
      <c r="B40" s="17">
        <v>2.3541666666666701</v>
      </c>
      <c r="C40" s="17">
        <v>2.0144927536231898</v>
      </c>
      <c r="D40" s="17">
        <v>2.37179487179487</v>
      </c>
      <c r="E40" s="17">
        <v>1.93333333333333</v>
      </c>
      <c r="F40" s="17">
        <v>2.6461538461538501</v>
      </c>
      <c r="G40" s="17">
        <v>1.86153846153846</v>
      </c>
      <c r="H40" s="17">
        <v>2.18965517241379</v>
      </c>
      <c r="I40" s="17">
        <v>3.4166666666666701</v>
      </c>
      <c r="J40" s="17">
        <v>3.625</v>
      </c>
    </row>
    <row r="41" spans="1:10" x14ac:dyDescent="0.2">
      <c r="A41" s="22" t="s">
        <v>88</v>
      </c>
      <c r="B41" s="17">
        <v>1.3181818181818199</v>
      </c>
      <c r="C41" s="17">
        <v>1.29807692307692</v>
      </c>
      <c r="D41" s="17">
        <v>1.2884615384615401</v>
      </c>
      <c r="E41" s="17">
        <v>1.25</v>
      </c>
      <c r="F41" s="17">
        <v>1.2781954887218001</v>
      </c>
      <c r="G41" s="17">
        <v>1.31313131313131</v>
      </c>
      <c r="H41" s="17">
        <v>1.32727272727273</v>
      </c>
      <c r="I41" s="17">
        <v>1.17977528089888</v>
      </c>
      <c r="J41" s="17">
        <v>1.3831775700934601</v>
      </c>
    </row>
    <row r="42" spans="1:10" x14ac:dyDescent="0.2">
      <c r="A42" s="22" t="s">
        <v>89</v>
      </c>
      <c r="B42" s="17">
        <v>1.3584070796460199</v>
      </c>
      <c r="C42" s="17">
        <v>1.38866930171278</v>
      </c>
      <c r="D42" s="17">
        <v>1.34298957126304</v>
      </c>
      <c r="E42" s="17">
        <v>1.35880398671096</v>
      </c>
      <c r="F42" s="17">
        <v>1.4323995127892799</v>
      </c>
      <c r="G42" s="17">
        <v>1.28393351800554</v>
      </c>
      <c r="H42" s="17">
        <v>1.3659574468085101</v>
      </c>
      <c r="I42" s="17">
        <v>1.3244206773618501</v>
      </c>
      <c r="J42" s="17">
        <v>1.3132137030995099</v>
      </c>
    </row>
    <row r="43" spans="1:10" x14ac:dyDescent="0.2">
      <c r="A43" s="22" t="s">
        <v>90</v>
      </c>
      <c r="B43" s="17">
        <v>5.4137931034482802</v>
      </c>
      <c r="C43" s="17">
        <v>4.95</v>
      </c>
      <c r="D43" s="17">
        <v>4.46</v>
      </c>
      <c r="E43" s="17">
        <v>6.6590909090909101</v>
      </c>
      <c r="F43" s="17">
        <v>7</v>
      </c>
      <c r="G43" s="17">
        <v>8.3611111111111107</v>
      </c>
      <c r="H43" s="17">
        <v>10.5208333333333</v>
      </c>
      <c r="I43" s="17">
        <v>10.1777777777778</v>
      </c>
      <c r="J43" s="17">
        <v>7.9285714285714297</v>
      </c>
    </row>
    <row r="44" spans="1:10" x14ac:dyDescent="0.2">
      <c r="A44" s="21" t="s">
        <v>17</v>
      </c>
      <c r="B44" s="25">
        <v>4.6810666666666698</v>
      </c>
      <c r="C44" s="25">
        <v>4.9978577549271597</v>
      </c>
      <c r="D44" s="25">
        <v>5.3796516231195604</v>
      </c>
      <c r="E44" s="25">
        <v>5.69646968534152</v>
      </c>
      <c r="F44" s="25">
        <v>6.1843750000000002</v>
      </c>
      <c r="G44" s="25">
        <v>6.1426307448494502</v>
      </c>
      <c r="H44" s="25">
        <v>6.8723491027732502</v>
      </c>
      <c r="I44" s="25">
        <v>6.5199430199430202</v>
      </c>
      <c r="J44" s="25">
        <v>6.3503765358699997</v>
      </c>
    </row>
    <row r="45" spans="1:10" x14ac:dyDescent="0.2">
      <c r="A45" s="22" t="s">
        <v>87</v>
      </c>
      <c r="B45" s="17">
        <v>5.9059829059829099</v>
      </c>
      <c r="C45" s="17">
        <v>5.5759599332220402</v>
      </c>
      <c r="D45" s="17">
        <v>6.4077834179356996</v>
      </c>
      <c r="E45" s="17">
        <v>6.6871508379888303</v>
      </c>
      <c r="F45" s="17">
        <v>6.67394468704512</v>
      </c>
      <c r="G45" s="17">
        <v>6.5756578947368398</v>
      </c>
      <c r="H45" s="17">
        <v>6.9502487562189099</v>
      </c>
      <c r="I45" s="17">
        <v>7.1739130434782599</v>
      </c>
      <c r="J45" s="17">
        <v>8.4768439108061706</v>
      </c>
    </row>
    <row r="46" spans="1:10" x14ac:dyDescent="0.2">
      <c r="A46" s="22" t="s">
        <v>88</v>
      </c>
      <c r="B46" s="17">
        <v>3.22826086956522</v>
      </c>
      <c r="C46" s="17">
        <v>4.3733333333333304</v>
      </c>
      <c r="D46" s="17">
        <v>3.6173469387755102</v>
      </c>
      <c r="E46" s="17">
        <v>3.9257425742574301</v>
      </c>
      <c r="F46" s="17">
        <v>4.95956873315364</v>
      </c>
      <c r="G46" s="17">
        <v>4.3489932885906004</v>
      </c>
      <c r="H46" s="17">
        <v>8.9120603015075393</v>
      </c>
      <c r="I46" s="17">
        <v>6.0650887573964498</v>
      </c>
      <c r="J46" s="17">
        <v>4.6437125748502996</v>
      </c>
    </row>
    <row r="47" spans="1:10" x14ac:dyDescent="0.2">
      <c r="A47" s="22" t="s">
        <v>89</v>
      </c>
      <c r="B47" s="17">
        <v>3.5458333333333298</v>
      </c>
      <c r="C47" s="17">
        <v>3.4989177489177501</v>
      </c>
      <c r="D47" s="17">
        <v>3.6379137412236702</v>
      </c>
      <c r="E47" s="17">
        <v>3.7262396694214899</v>
      </c>
      <c r="F47" s="17">
        <v>3.5</v>
      </c>
      <c r="G47" s="17">
        <v>3.6163215590742999</v>
      </c>
      <c r="H47" s="17">
        <v>3.48730964467005</v>
      </c>
      <c r="I47" s="17">
        <v>3.8011958146487301</v>
      </c>
      <c r="J47" s="17">
        <v>3.7824427480915999</v>
      </c>
    </row>
    <row r="48" spans="1:10" x14ac:dyDescent="0.2">
      <c r="A48" s="23" t="s">
        <v>90</v>
      </c>
      <c r="B48" s="19">
        <v>6.2506082725060796</v>
      </c>
      <c r="C48" s="19">
        <v>7.3972602739726003</v>
      </c>
      <c r="D48" s="19">
        <v>8.7124542124542099</v>
      </c>
      <c r="E48" s="19">
        <v>9.3899613899613907</v>
      </c>
      <c r="F48" s="19">
        <v>9.6940298507462703</v>
      </c>
      <c r="G48" s="19">
        <v>9.0853199498117903</v>
      </c>
      <c r="H48" s="19">
        <v>9.60030165912519</v>
      </c>
      <c r="I48" s="19">
        <v>9.3736842105263207</v>
      </c>
      <c r="J48" s="19">
        <v>9.9731182795698903</v>
      </c>
    </row>
    <row r="49" spans="1:10" x14ac:dyDescent="0.2">
      <c r="A49" s="9" t="s">
        <v>19</v>
      </c>
      <c r="B49" s="18">
        <v>2.4466421343146298</v>
      </c>
      <c r="C49" s="18">
        <v>2.4946461077203099</v>
      </c>
      <c r="D49" s="18">
        <v>2.5618497619467502</v>
      </c>
      <c r="E49" s="18">
        <v>2.7417665297913301</v>
      </c>
      <c r="F49" s="18">
        <v>2.9417970496200301</v>
      </c>
      <c r="G49" s="18">
        <v>3.0039479456060798</v>
      </c>
      <c r="H49" s="18">
        <v>3.0973921289710802</v>
      </c>
      <c r="I49" s="18">
        <v>3.2161470451372698</v>
      </c>
      <c r="J49" s="18">
        <v>3.1364230984862602</v>
      </c>
    </row>
    <row r="50" spans="1:10" x14ac:dyDescent="0.2">
      <c r="A50" s="22" t="s">
        <v>87</v>
      </c>
      <c r="B50" s="17">
        <v>4.1009852216748799</v>
      </c>
      <c r="C50" s="17">
        <v>3.9348127600554799</v>
      </c>
      <c r="D50" s="17">
        <v>4.09789932619897</v>
      </c>
      <c r="E50" s="17">
        <v>4.2669505404520098</v>
      </c>
      <c r="F50" s="17">
        <v>4.5110268780151603</v>
      </c>
      <c r="G50" s="17">
        <v>4.3063271604938302</v>
      </c>
      <c r="H50" s="17">
        <v>4.5839680812477299</v>
      </c>
      <c r="I50" s="17">
        <v>4.9305309734513303</v>
      </c>
      <c r="J50" s="17">
        <v>5.5613305613305597</v>
      </c>
    </row>
    <row r="51" spans="1:10" x14ac:dyDescent="0.2">
      <c r="A51" s="22" t="s">
        <v>88</v>
      </c>
      <c r="B51" s="17">
        <v>2.0516028146989802</v>
      </c>
      <c r="C51" s="17">
        <v>2.2210095497953599</v>
      </c>
      <c r="D51" s="17">
        <v>2.0902004454342999</v>
      </c>
      <c r="E51" s="17">
        <v>2.2203562340966898</v>
      </c>
      <c r="F51" s="17">
        <v>2.43553299492386</v>
      </c>
      <c r="G51" s="17">
        <v>2.2579408543263999</v>
      </c>
      <c r="H51" s="17">
        <v>3.2408551068883602</v>
      </c>
      <c r="I51" s="17">
        <v>2.6345291479820601</v>
      </c>
      <c r="J51" s="17">
        <v>2.2652134423251602</v>
      </c>
    </row>
    <row r="52" spans="1:10" x14ac:dyDescent="0.2">
      <c r="A52" s="22" t="s">
        <v>89</v>
      </c>
      <c r="B52" s="17">
        <v>1.95627743634767</v>
      </c>
      <c r="C52" s="17">
        <v>1.9707939712987701</v>
      </c>
      <c r="D52" s="17">
        <v>1.9916784702549599</v>
      </c>
      <c r="E52" s="17">
        <v>2.0464279496256701</v>
      </c>
      <c r="F52" s="17">
        <v>2.0174041487380401</v>
      </c>
      <c r="G52" s="17">
        <v>2.02573845712647</v>
      </c>
      <c r="H52" s="17">
        <v>2.00280760861936</v>
      </c>
      <c r="I52" s="17">
        <v>2.00850988387554</v>
      </c>
      <c r="J52" s="17">
        <v>2.1246155903195598</v>
      </c>
    </row>
    <row r="53" spans="1:10" x14ac:dyDescent="0.2">
      <c r="A53" s="22" t="s">
        <v>90</v>
      </c>
      <c r="B53" s="17">
        <v>6.1264864864864901</v>
      </c>
      <c r="C53" s="17">
        <v>6.3443316412859598</v>
      </c>
      <c r="D53" s="17">
        <v>7.2294159042927504</v>
      </c>
      <c r="E53" s="17">
        <v>7.9053803339517597</v>
      </c>
      <c r="F53" s="17">
        <v>8.5656460819927407</v>
      </c>
      <c r="G53" s="17">
        <v>8.4109716410971593</v>
      </c>
      <c r="H53" s="17">
        <v>8.7481070166582509</v>
      </c>
      <c r="I53" s="17">
        <v>8.9935725763256595</v>
      </c>
      <c r="J53" s="17">
        <v>9.2381729200652494</v>
      </c>
    </row>
    <row r="54" spans="1:10" x14ac:dyDescent="0.2">
      <c r="A54" s="21" t="s">
        <v>15</v>
      </c>
      <c r="B54" s="25">
        <v>2.1001885498800101</v>
      </c>
      <c r="C54" s="25">
        <v>2.1166759543048199</v>
      </c>
      <c r="D54" s="25">
        <v>2.19137390915194</v>
      </c>
      <c r="E54" s="25">
        <v>2.3346064078081898</v>
      </c>
      <c r="F54" s="25">
        <v>2.4628297362110301</v>
      </c>
      <c r="G54" s="25">
        <v>2.48694615288063</v>
      </c>
      <c r="H54" s="25">
        <v>2.4863417898643299</v>
      </c>
      <c r="I54" s="25">
        <v>2.6108433734939802</v>
      </c>
      <c r="J54" s="25">
        <v>2.62175672458938</v>
      </c>
    </row>
    <row r="55" spans="1:10" x14ac:dyDescent="0.2">
      <c r="A55" s="22" t="s">
        <v>87</v>
      </c>
      <c r="B55" s="17">
        <v>3.1659877800407301</v>
      </c>
      <c r="C55" s="17">
        <v>3.2192716236722299</v>
      </c>
      <c r="D55" s="17">
        <v>3.2324588163514298</v>
      </c>
      <c r="E55" s="17">
        <v>3.2835000000000001</v>
      </c>
      <c r="F55" s="17">
        <v>3.5701381509032899</v>
      </c>
      <c r="G55" s="17">
        <v>3.4541203974284</v>
      </c>
      <c r="H55" s="17">
        <v>3.6483817882611098</v>
      </c>
      <c r="I55" s="17">
        <v>3.9117442668519802</v>
      </c>
      <c r="J55" s="17">
        <v>4.2578740157480297</v>
      </c>
    </row>
    <row r="56" spans="1:10" x14ac:dyDescent="0.2">
      <c r="A56" s="22" t="s">
        <v>52</v>
      </c>
      <c r="B56" s="17">
        <v>1.6932330827067701</v>
      </c>
      <c r="C56" s="17">
        <v>1.735485975212</v>
      </c>
      <c r="D56" s="17">
        <v>1.7544386779568399</v>
      </c>
      <c r="E56" s="17">
        <v>1.7570817744521601</v>
      </c>
      <c r="F56" s="17">
        <v>1.72069990095741</v>
      </c>
      <c r="G56" s="17">
        <v>1.7527754056362099</v>
      </c>
      <c r="H56" s="17">
        <v>1.6904075751337999</v>
      </c>
      <c r="I56" s="17">
        <v>1.6871628910463901</v>
      </c>
      <c r="J56" s="17">
        <v>1.85363357215967</v>
      </c>
    </row>
    <row r="57" spans="1:10" x14ac:dyDescent="0.2">
      <c r="A57" s="22" t="s">
        <v>88</v>
      </c>
      <c r="B57" s="17">
        <v>1.6523994811932601</v>
      </c>
      <c r="C57" s="17">
        <v>1.61062906724512</v>
      </c>
      <c r="D57" s="17">
        <v>1.64229765013055</v>
      </c>
      <c r="E57" s="17">
        <v>1.68587213891081</v>
      </c>
      <c r="F57" s="17">
        <v>1.6617647058823499</v>
      </c>
      <c r="G57" s="17">
        <v>1.69486166007905</v>
      </c>
      <c r="H57" s="17">
        <v>1.71225071225071</v>
      </c>
      <c r="I57" s="17">
        <v>1.7264386989157601</v>
      </c>
      <c r="J57" s="17">
        <v>1.6840125391849501</v>
      </c>
    </row>
    <row r="58" spans="1:10" x14ac:dyDescent="0.2">
      <c r="A58" s="22" t="s">
        <v>89</v>
      </c>
      <c r="B58" s="17">
        <v>1.9467558917660699</v>
      </c>
      <c r="C58" s="17">
        <v>1.94201710202647</v>
      </c>
      <c r="D58" s="17">
        <v>1.96996268656716</v>
      </c>
      <c r="E58" s="17">
        <v>2.0435777716744501</v>
      </c>
      <c r="F58" s="17">
        <v>2.0321546531960402</v>
      </c>
      <c r="G58" s="17">
        <v>2.0053543307086601</v>
      </c>
      <c r="H58" s="17">
        <v>1.9995894909687999</v>
      </c>
      <c r="I58" s="17">
        <v>1.9628003099974201</v>
      </c>
      <c r="J58" s="17">
        <v>2.0474452554744502</v>
      </c>
    </row>
    <row r="59" spans="1:10" x14ac:dyDescent="0.2">
      <c r="A59" s="22" t="s">
        <v>90</v>
      </c>
      <c r="B59" s="17">
        <v>5.8687664041994703</v>
      </c>
      <c r="C59" s="17">
        <v>5.3781676413255397</v>
      </c>
      <c r="D59" s="17">
        <v>6.2899575671852901</v>
      </c>
      <c r="E59" s="17">
        <v>6.9695652173912999</v>
      </c>
      <c r="F59" s="17">
        <v>8.0009832841691306</v>
      </c>
      <c r="G59" s="17">
        <v>7.66911090742438</v>
      </c>
      <c r="H59" s="17">
        <v>7.9296046287367403</v>
      </c>
      <c r="I59" s="17">
        <v>8.2686424474187401</v>
      </c>
      <c r="J59" s="17">
        <v>8.9760765550239192</v>
      </c>
    </row>
    <row r="60" spans="1:10" x14ac:dyDescent="0.2">
      <c r="A60" s="21" t="s">
        <v>16</v>
      </c>
      <c r="B60" s="25">
        <v>1.5552884615384599</v>
      </c>
      <c r="C60" s="25">
        <v>1.5726198749131299</v>
      </c>
      <c r="D60" s="25">
        <v>1.52034001214329</v>
      </c>
      <c r="E60" s="25">
        <v>1.6476530005941801</v>
      </c>
      <c r="F60" s="25">
        <v>1.6508648302370299</v>
      </c>
      <c r="G60" s="25">
        <v>1.68262150220913</v>
      </c>
      <c r="H60" s="25">
        <v>1.8659868900218499</v>
      </c>
      <c r="I60" s="25">
        <v>1.9308755760368701</v>
      </c>
      <c r="J60" s="25">
        <v>1.78092986603625</v>
      </c>
    </row>
    <row r="61" spans="1:10" x14ac:dyDescent="0.2">
      <c r="A61" s="22" t="s">
        <v>87</v>
      </c>
      <c r="B61" s="17">
        <v>2.3181818181818201</v>
      </c>
      <c r="C61" s="17">
        <v>2.1574074074074101</v>
      </c>
      <c r="D61" s="17">
        <v>2.2410714285714302</v>
      </c>
      <c r="E61" s="17">
        <v>2.21495327102804</v>
      </c>
      <c r="F61" s="17">
        <v>2.46</v>
      </c>
      <c r="G61" s="17">
        <v>2.0434782608695699</v>
      </c>
      <c r="H61" s="17">
        <v>2.5494505494505502</v>
      </c>
      <c r="I61" s="17">
        <v>2.8970588235294099</v>
      </c>
      <c r="J61" s="17">
        <v>3.4</v>
      </c>
    </row>
    <row r="62" spans="1:10" x14ac:dyDescent="0.2">
      <c r="A62" s="22" t="s">
        <v>88</v>
      </c>
      <c r="B62" s="17">
        <v>1.30379746835443</v>
      </c>
      <c r="C62" s="17">
        <v>1.35625</v>
      </c>
      <c r="D62" s="17">
        <v>1.23870967741935</v>
      </c>
      <c r="E62" s="17">
        <v>1.2722222222222199</v>
      </c>
      <c r="F62" s="17">
        <v>1.2938144329896899</v>
      </c>
      <c r="G62" s="17">
        <v>1.3642857142857101</v>
      </c>
      <c r="H62" s="17">
        <v>1.33939393939394</v>
      </c>
      <c r="I62" s="17">
        <v>1.1773049645390099</v>
      </c>
      <c r="J62" s="17">
        <v>1.6647398843930601</v>
      </c>
    </row>
    <row r="63" spans="1:10" x14ac:dyDescent="0.2">
      <c r="A63" s="22" t="s">
        <v>89</v>
      </c>
      <c r="B63" s="17">
        <v>1.3896236012207499</v>
      </c>
      <c r="C63" s="17">
        <v>1.3886894075403999</v>
      </c>
      <c r="D63" s="17">
        <v>1.34828897338403</v>
      </c>
      <c r="E63" s="17">
        <v>1.3994038748137101</v>
      </c>
      <c r="F63" s="17">
        <v>1.4154987633965399</v>
      </c>
      <c r="G63" s="17">
        <v>1.2990654205607499</v>
      </c>
      <c r="H63" s="17">
        <v>1.3656220322887</v>
      </c>
      <c r="I63" s="17">
        <v>1.3272283272283301</v>
      </c>
      <c r="J63" s="17">
        <v>1.31513903192585</v>
      </c>
    </row>
    <row r="64" spans="1:10" x14ac:dyDescent="0.2">
      <c r="A64" s="22" t="s">
        <v>90</v>
      </c>
      <c r="B64" s="17">
        <v>5.2682926829268304</v>
      </c>
      <c r="C64" s="17">
        <v>4.6666666666666696</v>
      </c>
      <c r="D64" s="17">
        <v>4.4307692307692301</v>
      </c>
      <c r="E64" s="17">
        <v>7.9444444444444402</v>
      </c>
      <c r="F64" s="17">
        <v>6.7222222222222197</v>
      </c>
      <c r="G64" s="17">
        <v>9.21428571428571</v>
      </c>
      <c r="H64" s="17">
        <v>10.484375</v>
      </c>
      <c r="I64" s="17">
        <v>11.3157894736842</v>
      </c>
      <c r="J64" s="17">
        <v>8.3090909090909104</v>
      </c>
    </row>
    <row r="65" spans="1:10" x14ac:dyDescent="0.2">
      <c r="A65" s="21" t="s">
        <v>17</v>
      </c>
      <c r="B65" s="25">
        <v>4.6859252823631596</v>
      </c>
      <c r="C65" s="25">
        <v>4.8369753728754796</v>
      </c>
      <c r="D65" s="25">
        <v>5.1996203732995898</v>
      </c>
      <c r="E65" s="25">
        <v>5.59891924347043</v>
      </c>
      <c r="F65" s="25">
        <v>6.0992412746585698</v>
      </c>
      <c r="G65" s="25">
        <v>6.11472868217054</v>
      </c>
      <c r="H65" s="25">
        <v>6.6749999999999998</v>
      </c>
      <c r="I65" s="25">
        <v>6.5528829147506196</v>
      </c>
      <c r="J65" s="25">
        <v>6.2491744220954697</v>
      </c>
    </row>
    <row r="66" spans="1:10" x14ac:dyDescent="0.2">
      <c r="A66" s="22" t="s">
        <v>87</v>
      </c>
      <c r="B66" s="17">
        <v>5.8993055555555598</v>
      </c>
      <c r="C66" s="17">
        <v>5.4748982360922698</v>
      </c>
      <c r="D66" s="17">
        <v>6.2046632124352303</v>
      </c>
      <c r="E66" s="17">
        <v>6.5782241014799201</v>
      </c>
      <c r="F66" s="17">
        <v>6.6586956521739102</v>
      </c>
      <c r="G66" s="17">
        <v>6.4182509505703402</v>
      </c>
      <c r="H66" s="17">
        <v>6.8268090154211096</v>
      </c>
      <c r="I66" s="17">
        <v>7.0610889774236396</v>
      </c>
      <c r="J66" s="17">
        <v>8.1972872996300907</v>
      </c>
    </row>
    <row r="67" spans="1:10" x14ac:dyDescent="0.2">
      <c r="A67" s="22" t="s">
        <v>88</v>
      </c>
      <c r="B67" s="17">
        <v>3.26857142857143</v>
      </c>
      <c r="C67" s="17">
        <v>4.046875</v>
      </c>
      <c r="D67" s="17">
        <v>3.4044715447154501</v>
      </c>
      <c r="E67" s="17">
        <v>3.8571428571428599</v>
      </c>
      <c r="F67" s="17">
        <v>4.95867768595041</v>
      </c>
      <c r="G67" s="17">
        <v>4.2470308788598601</v>
      </c>
      <c r="H67" s="17">
        <v>7.8302238805970203</v>
      </c>
      <c r="I67" s="17">
        <v>5.5495495495495497</v>
      </c>
      <c r="J67" s="17">
        <v>4.6405529953917002</v>
      </c>
    </row>
    <row r="68" spans="1:10" x14ac:dyDescent="0.2">
      <c r="A68" s="22" t="s">
        <v>89</v>
      </c>
      <c r="B68" s="17">
        <v>3.4707903780068698</v>
      </c>
      <c r="C68" s="17">
        <v>3.3756521739130401</v>
      </c>
      <c r="D68" s="17">
        <v>3.5520833333333299</v>
      </c>
      <c r="E68" s="17">
        <v>3.6658496732026098</v>
      </c>
      <c r="F68" s="17">
        <v>3.4444444444444402</v>
      </c>
      <c r="G68" s="17">
        <v>3.6191889218595401</v>
      </c>
      <c r="H68" s="17">
        <v>3.4338883447600401</v>
      </c>
      <c r="I68" s="17">
        <v>3.74942263279446</v>
      </c>
      <c r="J68" s="17">
        <v>3.7134372680029699</v>
      </c>
    </row>
    <row r="69" spans="1:10" x14ac:dyDescent="0.2">
      <c r="A69" s="23" t="s">
        <v>90</v>
      </c>
      <c r="B69" s="19">
        <v>6.3916500994035799</v>
      </c>
      <c r="C69" s="19">
        <v>7.31045751633987</v>
      </c>
      <c r="D69" s="19">
        <v>8.5331278890600899</v>
      </c>
      <c r="E69" s="19">
        <v>9.2410575427682708</v>
      </c>
      <c r="F69" s="19">
        <v>9.3528037383177605</v>
      </c>
      <c r="G69" s="19">
        <v>9.1723107569721094</v>
      </c>
      <c r="H69" s="19">
        <v>9.5863636363636395</v>
      </c>
      <c r="I69" s="19">
        <v>9.8128272251308903</v>
      </c>
      <c r="J69" s="19">
        <v>9.6779431664411408</v>
      </c>
    </row>
    <row r="71" spans="1:10" x14ac:dyDescent="0.2">
      <c r="A71" s="13" t="s">
        <v>20</v>
      </c>
    </row>
    <row r="72" spans="1:10" x14ac:dyDescent="0.2">
      <c r="A72" s="13" t="s">
        <v>95</v>
      </c>
    </row>
    <row r="73" spans="1:10" x14ac:dyDescent="0.2">
      <c r="A73" s="13" t="s">
        <v>82</v>
      </c>
    </row>
    <row r="74" spans="1:10" x14ac:dyDescent="0.2">
      <c r="A74" s="13" t="s">
        <v>24</v>
      </c>
    </row>
    <row r="75" spans="1:10" x14ac:dyDescent="0.2">
      <c r="A75" s="13"/>
    </row>
    <row r="76" spans="1:10" x14ac:dyDescent="0.2">
      <c r="A76" s="13" t="s">
        <v>141</v>
      </c>
    </row>
    <row r="77" spans="1:10" x14ac:dyDescent="0.2">
      <c r="A77" s="13" t="s">
        <v>276</v>
      </c>
    </row>
  </sheetData>
  <mergeCells count="1">
    <mergeCell ref="B6:J6"/>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J77"/>
  <sheetViews>
    <sheetView showGridLines="0" workbookViewId="0">
      <pane xSplit="1" ySplit="6" topLeftCell="B61"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HYPERLINK("#'Contents'!A26", "Link to contents")</f>
        <v>Link to contents</v>
      </c>
    </row>
    <row r="3" spans="1:10" ht="15" x14ac:dyDescent="0.25">
      <c r="A3" s="2" t="s">
        <v>97</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c r="B7" s="18">
        <v>2.83588517238225</v>
      </c>
      <c r="C7" s="18">
        <v>2.2651271348074502</v>
      </c>
      <c r="D7" s="18">
        <v>2.5137901802011702</v>
      </c>
      <c r="E7" s="18">
        <v>3.3870915040471599</v>
      </c>
      <c r="F7" s="18">
        <v>4.3805320657193896</v>
      </c>
      <c r="G7" s="18">
        <v>3.6612233414355901</v>
      </c>
      <c r="H7" s="18">
        <v>3.89683735876863</v>
      </c>
      <c r="I7" s="18">
        <v>4.3011170900152704</v>
      </c>
      <c r="J7" s="18">
        <v>4.0165059665188698</v>
      </c>
    </row>
    <row r="8" spans="1:10" x14ac:dyDescent="0.2">
      <c r="A8" s="22" t="s">
        <v>87</v>
      </c>
      <c r="B8" s="17">
        <v>3.5228638425884702</v>
      </c>
      <c r="C8" s="17">
        <v>2.9723545253494099</v>
      </c>
      <c r="D8" s="17">
        <v>3.63156509621576</v>
      </c>
      <c r="E8" s="17">
        <v>5.5619704025906804</v>
      </c>
      <c r="F8" s="17">
        <v>4.3584293319548797</v>
      </c>
      <c r="G8" s="17">
        <v>3.6806953967785301</v>
      </c>
      <c r="H8" s="17">
        <v>4.3741898241186199</v>
      </c>
      <c r="I8" s="17">
        <v>4.7519362880446598</v>
      </c>
      <c r="J8" s="17">
        <v>5.8448752546948599</v>
      </c>
    </row>
    <row r="9" spans="1:10" x14ac:dyDescent="0.2">
      <c r="A9" s="22" t="s">
        <v>88</v>
      </c>
      <c r="B9" s="17">
        <v>4.2149743674923599</v>
      </c>
      <c r="C9" s="17">
        <v>1.54609457122539</v>
      </c>
      <c r="D9" s="17">
        <v>1.66382110023727</v>
      </c>
      <c r="E9" s="17">
        <v>2.3349455261879299</v>
      </c>
      <c r="F9" s="17">
        <v>5.1632815858287904</v>
      </c>
      <c r="G9" s="17">
        <v>2.9321359222641998</v>
      </c>
      <c r="H9" s="17">
        <v>3.3702710228644599</v>
      </c>
      <c r="I9" s="17">
        <v>2.1014054741908201</v>
      </c>
      <c r="J9" s="17">
        <v>3.52014921961245</v>
      </c>
    </row>
    <row r="10" spans="1:10" x14ac:dyDescent="0.2">
      <c r="A10" s="22" t="s">
        <v>89</v>
      </c>
      <c r="B10" s="17">
        <v>1.25993884815028</v>
      </c>
      <c r="C10" s="17">
        <v>1.22825448924037</v>
      </c>
      <c r="D10" s="17">
        <v>1.24427681063301</v>
      </c>
      <c r="E10" s="17">
        <v>1.48013236216328</v>
      </c>
      <c r="F10" s="17">
        <v>1.3347465572202399</v>
      </c>
      <c r="G10" s="17">
        <v>1.2979917260317599</v>
      </c>
      <c r="H10" s="17">
        <v>1.31040065197974</v>
      </c>
      <c r="I10" s="17">
        <v>1.4252718425193001</v>
      </c>
      <c r="J10" s="17">
        <v>1.47590826943648</v>
      </c>
    </row>
    <row r="11" spans="1:10" x14ac:dyDescent="0.2">
      <c r="A11" s="22" t="s">
        <v>90</v>
      </c>
      <c r="B11" s="17">
        <v>7.4542391231728002</v>
      </c>
      <c r="C11" s="17">
        <v>6.35060370764828</v>
      </c>
      <c r="D11" s="17">
        <v>7.02385728284019</v>
      </c>
      <c r="E11" s="17">
        <v>8.3377643682472495</v>
      </c>
      <c r="F11" s="17">
        <v>12.486669590142199</v>
      </c>
      <c r="G11" s="17">
        <v>8.7247489834766405</v>
      </c>
      <c r="H11" s="17">
        <v>8.9732209492391295</v>
      </c>
      <c r="I11" s="17">
        <v>9.9592288132215003</v>
      </c>
      <c r="J11" s="17">
        <v>9.1396578274060793</v>
      </c>
    </row>
    <row r="12" spans="1:10" x14ac:dyDescent="0.2">
      <c r="A12" s="21" t="s">
        <v>15</v>
      </c>
      <c r="B12" s="25">
        <v>1.8577947988141299</v>
      </c>
      <c r="C12" s="25">
        <v>1.7451452875534501</v>
      </c>
      <c r="D12" s="25">
        <v>1.9472678636137399</v>
      </c>
      <c r="E12" s="25">
        <v>2.3497285527370901</v>
      </c>
      <c r="F12" s="25">
        <v>3.7448327758154099</v>
      </c>
      <c r="G12" s="25">
        <v>2.5337065590807102</v>
      </c>
      <c r="H12" s="25">
        <v>2.7012542716118699</v>
      </c>
      <c r="I12" s="25">
        <v>2.8870578922508101</v>
      </c>
      <c r="J12" s="25">
        <v>3.18934955845917</v>
      </c>
    </row>
    <row r="13" spans="1:10" x14ac:dyDescent="0.2">
      <c r="A13" s="22" t="s">
        <v>87</v>
      </c>
      <c r="B13" s="17">
        <v>2.0883494246658199</v>
      </c>
      <c r="C13" s="17">
        <v>2.6022738245223498</v>
      </c>
      <c r="D13" s="17">
        <v>2.8557750185500499</v>
      </c>
      <c r="E13" s="17">
        <v>3.1080891976854201</v>
      </c>
      <c r="F13" s="17">
        <v>2.7936075236229301</v>
      </c>
      <c r="G13" s="17">
        <v>2.77961751331756</v>
      </c>
      <c r="H13" s="17">
        <v>2.97035252339631</v>
      </c>
      <c r="I13" s="17">
        <v>3.3511232044750798</v>
      </c>
      <c r="J13" s="17">
        <v>4.556515771081</v>
      </c>
    </row>
    <row r="14" spans="1:10" x14ac:dyDescent="0.2">
      <c r="A14" s="22" t="s">
        <v>52</v>
      </c>
      <c r="B14" s="17">
        <v>0.97344868158162601</v>
      </c>
      <c r="C14" s="17">
        <v>0.94442455035675399</v>
      </c>
      <c r="D14" s="17">
        <v>1.1624154379468601</v>
      </c>
      <c r="E14" s="17">
        <v>1.06205063302938</v>
      </c>
      <c r="F14" s="17">
        <v>1.0167715654896201</v>
      </c>
      <c r="G14" s="17">
        <v>0.96931103543188701</v>
      </c>
      <c r="H14" s="17">
        <v>0.95185983199996604</v>
      </c>
      <c r="I14" s="17">
        <v>0.98487575075273504</v>
      </c>
      <c r="J14" s="17">
        <v>1.0161179246638701</v>
      </c>
    </row>
    <row r="15" spans="1:10" x14ac:dyDescent="0.2">
      <c r="A15" s="22" t="s">
        <v>88</v>
      </c>
      <c r="B15" s="17">
        <v>1.27576700262293</v>
      </c>
      <c r="C15" s="17">
        <v>1.05409560837157</v>
      </c>
      <c r="D15" s="17">
        <v>1.2693175922526601</v>
      </c>
      <c r="E15" s="17">
        <v>1.2359516987614501</v>
      </c>
      <c r="F15" s="17">
        <v>1.0896287350019001</v>
      </c>
      <c r="G15" s="17">
        <v>0.91302849929100904</v>
      </c>
      <c r="H15" s="17">
        <v>1.21307820131769</v>
      </c>
      <c r="I15" s="17">
        <v>1.23989806186357</v>
      </c>
      <c r="J15" s="17">
        <v>1.1572835451339401</v>
      </c>
    </row>
    <row r="16" spans="1:10" x14ac:dyDescent="0.2">
      <c r="A16" s="22" t="s">
        <v>89</v>
      </c>
      <c r="B16" s="17">
        <v>1.26750862451725</v>
      </c>
      <c r="C16" s="17">
        <v>1.2709969629728799</v>
      </c>
      <c r="D16" s="17">
        <v>1.16905752624201</v>
      </c>
      <c r="E16" s="17">
        <v>1.4773679752629301</v>
      </c>
      <c r="F16" s="17">
        <v>1.38398403000684</v>
      </c>
      <c r="G16" s="17">
        <v>1.2347400563250599</v>
      </c>
      <c r="H16" s="17">
        <v>1.2926902821956401</v>
      </c>
      <c r="I16" s="17">
        <v>1.27057594389887</v>
      </c>
      <c r="J16" s="17">
        <v>1.41080788364473</v>
      </c>
    </row>
    <row r="17" spans="1:10" x14ac:dyDescent="0.2">
      <c r="A17" s="22" t="s">
        <v>90</v>
      </c>
      <c r="B17" s="17">
        <v>7.5908342774244799</v>
      </c>
      <c r="C17" s="17">
        <v>5.7103612064584102</v>
      </c>
      <c r="D17" s="17">
        <v>6.3299994552855603</v>
      </c>
      <c r="E17" s="17">
        <v>7.3428305007887502</v>
      </c>
      <c r="F17" s="17">
        <v>15.6219296676177</v>
      </c>
      <c r="G17" s="17">
        <v>7.3262736581625001</v>
      </c>
      <c r="H17" s="17">
        <v>7.52611333614455</v>
      </c>
      <c r="I17" s="17">
        <v>8.0950297056692904</v>
      </c>
      <c r="J17" s="17">
        <v>9.62488986245096</v>
      </c>
    </row>
    <row r="18" spans="1:10" x14ac:dyDescent="0.2">
      <c r="A18" s="21" t="s">
        <v>16</v>
      </c>
      <c r="B18" s="25">
        <v>1.3756261215280201</v>
      </c>
      <c r="C18" s="25">
        <v>1.3568276054100501</v>
      </c>
      <c r="D18" s="25">
        <v>1.3731655122480499</v>
      </c>
      <c r="E18" s="25">
        <v>2.9010408135091699</v>
      </c>
      <c r="F18" s="25">
        <v>1.03826276690964</v>
      </c>
      <c r="G18" s="25">
        <v>3.0490281754208501</v>
      </c>
      <c r="H18" s="25">
        <v>2.7532166678636099</v>
      </c>
      <c r="I18" s="25">
        <v>4.0198532667692</v>
      </c>
      <c r="J18" s="25">
        <v>3.0965766729956998</v>
      </c>
    </row>
    <row r="19" spans="1:10" x14ac:dyDescent="0.2">
      <c r="A19" s="22" t="s">
        <v>87</v>
      </c>
      <c r="B19" s="17">
        <v>1.9345922202943799</v>
      </c>
      <c r="C19" s="17">
        <v>2.0354483369822001</v>
      </c>
      <c r="D19" s="17">
        <v>1.6234138014586701</v>
      </c>
      <c r="E19" s="17">
        <v>3.0053715351876402</v>
      </c>
      <c r="F19" s="17">
        <v>1.51018948112731</v>
      </c>
      <c r="G19" s="17">
        <v>2.2424294924233501</v>
      </c>
      <c r="H19" s="17">
        <v>4.1567305771374103</v>
      </c>
      <c r="I19" s="17">
        <v>0.93330200448672995</v>
      </c>
      <c r="J19" s="17">
        <v>2.2447630251233699</v>
      </c>
    </row>
    <row r="20" spans="1:10" x14ac:dyDescent="0.2">
      <c r="A20" s="22" t="s">
        <v>88</v>
      </c>
      <c r="B20" s="17">
        <v>0.64948567141454505</v>
      </c>
      <c r="C20" s="17">
        <v>1.1275764148954901</v>
      </c>
      <c r="D20" s="17">
        <v>0.40097919363165202</v>
      </c>
      <c r="E20" s="17">
        <v>0.71623111701950903</v>
      </c>
      <c r="F20" s="17">
        <v>0.74657688765480001</v>
      </c>
      <c r="G20" s="17">
        <v>1.6450220548599399</v>
      </c>
      <c r="H20" s="17">
        <v>0.949924682465353</v>
      </c>
      <c r="I20" s="17">
        <v>0.47773977657051703</v>
      </c>
      <c r="J20" s="17">
        <v>6.2129672088673997</v>
      </c>
    </row>
    <row r="21" spans="1:10" x14ac:dyDescent="0.2">
      <c r="A21" s="22" t="s">
        <v>89</v>
      </c>
      <c r="B21" s="17">
        <v>1.0223452542117699</v>
      </c>
      <c r="C21" s="17">
        <v>0.84096213659746799</v>
      </c>
      <c r="D21" s="17">
        <v>0.74740949974196502</v>
      </c>
      <c r="E21" s="17">
        <v>1.1719922817174899</v>
      </c>
      <c r="F21" s="17">
        <v>0.81915182245485996</v>
      </c>
      <c r="G21" s="17">
        <v>0.75346868666021505</v>
      </c>
      <c r="H21" s="17">
        <v>0.92573784349565102</v>
      </c>
      <c r="I21" s="17">
        <v>0.73100680354036995</v>
      </c>
      <c r="J21" s="17">
        <v>0.78089642524047398</v>
      </c>
    </row>
    <row r="22" spans="1:10" x14ac:dyDescent="0.2">
      <c r="A22" s="22" t="s">
        <v>90</v>
      </c>
      <c r="B22" s="17">
        <v>3.9919791377081899</v>
      </c>
      <c r="C22" s="17">
        <v>3.8729833462074201</v>
      </c>
      <c r="D22" s="17">
        <v>6.2640318675829896</v>
      </c>
      <c r="E22" s="17">
        <v>15.313030036178001</v>
      </c>
      <c r="F22" s="17">
        <v>3.37003603202441</v>
      </c>
      <c r="G22" s="17">
        <v>10.0361189814851</v>
      </c>
      <c r="H22" s="17">
        <v>8.9358827208060401</v>
      </c>
      <c r="I22" s="17">
        <v>16.439743048939398</v>
      </c>
      <c r="J22" s="17">
        <v>7.7643875666864002</v>
      </c>
    </row>
    <row r="23" spans="1:10" x14ac:dyDescent="0.2">
      <c r="A23" s="21" t="s">
        <v>17</v>
      </c>
      <c r="B23" s="25">
        <v>5.8703535205079298</v>
      </c>
      <c r="C23" s="25">
        <v>4.0609290990831504</v>
      </c>
      <c r="D23" s="25">
        <v>4.7036089872200604</v>
      </c>
      <c r="E23" s="25">
        <v>6.8174512433544603</v>
      </c>
      <c r="F23" s="25">
        <v>7.3278977359568698</v>
      </c>
      <c r="G23" s="25">
        <v>6.9027850178496299</v>
      </c>
      <c r="H23" s="25">
        <v>7.2168188721416602</v>
      </c>
      <c r="I23" s="25">
        <v>7.6033820977911901</v>
      </c>
      <c r="J23" s="25">
        <v>6.8129130183385698</v>
      </c>
    </row>
    <row r="24" spans="1:10" x14ac:dyDescent="0.2">
      <c r="A24" s="22" t="s">
        <v>87</v>
      </c>
      <c r="B24" s="17">
        <v>5.1448051879824801</v>
      </c>
      <c r="C24" s="17">
        <v>3.5482275215066799</v>
      </c>
      <c r="D24" s="17">
        <v>4.8710820304455602</v>
      </c>
      <c r="E24" s="17">
        <v>8.8736516476419407</v>
      </c>
      <c r="F24" s="17">
        <v>6.4176601881805402</v>
      </c>
      <c r="G24" s="17">
        <v>5.1627039653289</v>
      </c>
      <c r="H24" s="17">
        <v>6.1555612619072697</v>
      </c>
      <c r="I24" s="17">
        <v>6.35728231533722</v>
      </c>
      <c r="J24" s="17">
        <v>7.7188851950560498</v>
      </c>
    </row>
    <row r="25" spans="1:10" x14ac:dyDescent="0.2">
      <c r="A25" s="22" t="s">
        <v>88</v>
      </c>
      <c r="B25" s="17">
        <v>8.1206767326421492</v>
      </c>
      <c r="C25" s="17">
        <v>2.3253695750043102</v>
      </c>
      <c r="D25" s="17">
        <v>2.6294947089207898</v>
      </c>
      <c r="E25" s="17">
        <v>4.1655781841715402</v>
      </c>
      <c r="F25" s="17">
        <v>10.847472862813801</v>
      </c>
      <c r="G25" s="17">
        <v>5.4817132657472003</v>
      </c>
      <c r="H25" s="17">
        <v>6.2388035753528399</v>
      </c>
      <c r="I25" s="17">
        <v>3.5844327488707299</v>
      </c>
      <c r="J25" s="17">
        <v>6.9075528021351902</v>
      </c>
    </row>
    <row r="26" spans="1:10" x14ac:dyDescent="0.2">
      <c r="A26" s="22" t="s">
        <v>89</v>
      </c>
      <c r="B26" s="17">
        <v>1.80256095769102</v>
      </c>
      <c r="C26" s="17">
        <v>1.61558900310134</v>
      </c>
      <c r="D26" s="17">
        <v>1.9222994199034</v>
      </c>
      <c r="E26" s="17">
        <v>2.3985289609405598</v>
      </c>
      <c r="F26" s="17">
        <v>1.7298529872108599</v>
      </c>
      <c r="G26" s="17">
        <v>2.2426409103649401</v>
      </c>
      <c r="H26" s="17">
        <v>1.9432243976550601</v>
      </c>
      <c r="I26" s="17">
        <v>2.92412330826278</v>
      </c>
      <c r="J26" s="17">
        <v>2.40839440877141</v>
      </c>
    </row>
    <row r="27" spans="1:10" x14ac:dyDescent="0.2">
      <c r="A27" s="23" t="s">
        <v>90</v>
      </c>
      <c r="B27" s="19">
        <v>7.6975495756546302</v>
      </c>
      <c r="C27" s="19">
        <v>7.0109391187438401</v>
      </c>
      <c r="D27" s="19">
        <v>7.7857641228941903</v>
      </c>
      <c r="E27" s="19">
        <v>8.7063788257842596</v>
      </c>
      <c r="F27" s="19">
        <v>8.5367744759913702</v>
      </c>
      <c r="G27" s="19">
        <v>9.8097779460916001</v>
      </c>
      <c r="H27" s="19">
        <v>10.327470133496</v>
      </c>
      <c r="I27" s="19">
        <v>10.9333936156891</v>
      </c>
      <c r="J27" s="19">
        <v>8.6589476440082507</v>
      </c>
    </row>
    <row r="28" spans="1:10" x14ac:dyDescent="0.2">
      <c r="A28" s="9" t="s">
        <v>18</v>
      </c>
      <c r="B28" s="18">
        <v>2.8378426725163601</v>
      </c>
      <c r="C28" s="18">
        <v>3.8599662035707101</v>
      </c>
      <c r="D28" s="18">
        <v>3.1310555554157502</v>
      </c>
      <c r="E28" s="18">
        <v>3.7486104649624199</v>
      </c>
      <c r="F28" s="18">
        <v>4.5030280748933604</v>
      </c>
      <c r="G28" s="18">
        <v>4.00943231865815</v>
      </c>
      <c r="H28" s="18">
        <v>10.509615689455799</v>
      </c>
      <c r="I28" s="18">
        <v>5.7982561065882603</v>
      </c>
      <c r="J28" s="18">
        <v>4.7875903125589598</v>
      </c>
    </row>
    <row r="29" spans="1:10" x14ac:dyDescent="0.2">
      <c r="A29" s="22" t="s">
        <v>87</v>
      </c>
      <c r="B29" s="17">
        <v>4.7472113986358702</v>
      </c>
      <c r="C29" s="17">
        <v>3.6282745689835898</v>
      </c>
      <c r="D29" s="17">
        <v>4.34472116689237</v>
      </c>
      <c r="E29" s="17">
        <v>4.8819647779687303</v>
      </c>
      <c r="F29" s="17">
        <v>4.7047144071758096</v>
      </c>
      <c r="G29" s="17">
        <v>4.1180111765526197</v>
      </c>
      <c r="H29" s="17">
        <v>4.5369293204448597</v>
      </c>
      <c r="I29" s="17">
        <v>5.0323184040502502</v>
      </c>
      <c r="J29" s="17">
        <v>6.5592424574489803</v>
      </c>
    </row>
    <row r="30" spans="1:10" x14ac:dyDescent="0.2">
      <c r="A30" s="22" t="s">
        <v>88</v>
      </c>
      <c r="B30" s="17">
        <v>1.9374676047164401</v>
      </c>
      <c r="C30" s="17">
        <v>9.9610138199622806</v>
      </c>
      <c r="D30" s="17">
        <v>2.73376160868792</v>
      </c>
      <c r="E30" s="17">
        <v>3.3453440734959901</v>
      </c>
      <c r="F30" s="17">
        <v>5.23996515363066</v>
      </c>
      <c r="G30" s="17">
        <v>3.07395700027651</v>
      </c>
      <c r="H30" s="17">
        <v>30.8753142225864</v>
      </c>
      <c r="I30" s="17">
        <v>12.295591210554701</v>
      </c>
      <c r="J30" s="17">
        <v>3.9322603082250001</v>
      </c>
    </row>
    <row r="31" spans="1:10" x14ac:dyDescent="0.2">
      <c r="A31" s="22" t="s">
        <v>89</v>
      </c>
      <c r="B31" s="17">
        <v>1.34643615055744</v>
      </c>
      <c r="C31" s="17">
        <v>1.31100279703664</v>
      </c>
      <c r="D31" s="17">
        <v>1.39867928382825</v>
      </c>
      <c r="E31" s="17">
        <v>1.7288340041147101</v>
      </c>
      <c r="F31" s="17">
        <v>1.50727769984886</v>
      </c>
      <c r="G31" s="17">
        <v>1.34294362860342</v>
      </c>
      <c r="H31" s="17">
        <v>1.3818883528155701</v>
      </c>
      <c r="I31" s="17">
        <v>1.5743065916165899</v>
      </c>
      <c r="J31" s="17">
        <v>1.5330894633073699</v>
      </c>
    </row>
    <row r="32" spans="1:10" x14ac:dyDescent="0.2">
      <c r="A32" s="22" t="s">
        <v>90</v>
      </c>
      <c r="B32" s="17">
        <v>6.4459947038507499</v>
      </c>
      <c r="C32" s="17">
        <v>6.62585216903231</v>
      </c>
      <c r="D32" s="17">
        <v>7.2472288958912596</v>
      </c>
      <c r="E32" s="17">
        <v>8.4666011625719193</v>
      </c>
      <c r="F32" s="17">
        <v>10.0946837792499</v>
      </c>
      <c r="G32" s="17">
        <v>8.2750983651845402</v>
      </c>
      <c r="H32" s="17">
        <v>9.3710668606541603</v>
      </c>
      <c r="I32" s="17">
        <v>8.5471413822800297</v>
      </c>
      <c r="J32" s="17">
        <v>10.2906755342159</v>
      </c>
    </row>
    <row r="33" spans="1:10" x14ac:dyDescent="0.2">
      <c r="A33" s="21" t="s">
        <v>15</v>
      </c>
      <c r="B33" s="25">
        <v>2.0676999561842302</v>
      </c>
      <c r="C33" s="25">
        <v>1.83663761846044</v>
      </c>
      <c r="D33" s="25">
        <v>2.1326108435895099</v>
      </c>
      <c r="E33" s="25">
        <v>2.61424077279213</v>
      </c>
      <c r="F33" s="25">
        <v>3.24177547418198</v>
      </c>
      <c r="G33" s="25">
        <v>2.9389252422132301</v>
      </c>
      <c r="H33" s="25">
        <v>2.9473530579990102</v>
      </c>
      <c r="I33" s="25">
        <v>3.3772573113579001</v>
      </c>
      <c r="J33" s="25">
        <v>3.51375275566678</v>
      </c>
    </row>
    <row r="34" spans="1:10" x14ac:dyDescent="0.2">
      <c r="A34" s="22" t="s">
        <v>87</v>
      </c>
      <c r="B34" s="17">
        <v>2.8906301713158902</v>
      </c>
      <c r="C34" s="17">
        <v>2.3576207549933899</v>
      </c>
      <c r="D34" s="17">
        <v>2.4803951322017701</v>
      </c>
      <c r="E34" s="17">
        <v>2.5970398866672699</v>
      </c>
      <c r="F34" s="17">
        <v>3.1944993483426698</v>
      </c>
      <c r="G34" s="17">
        <v>2.6416552320856601</v>
      </c>
      <c r="H34" s="17">
        <v>3.0182313430622498</v>
      </c>
      <c r="I34" s="17">
        <v>3.4863898109525699</v>
      </c>
      <c r="J34" s="17">
        <v>3.9905299011605102</v>
      </c>
    </row>
    <row r="35" spans="1:10" x14ac:dyDescent="0.2">
      <c r="A35" s="22" t="s">
        <v>52</v>
      </c>
      <c r="B35" s="17">
        <v>0.88890041714087797</v>
      </c>
      <c r="C35" s="17">
        <v>0.98733766346783403</v>
      </c>
      <c r="D35" s="17">
        <v>0.95482155927851498</v>
      </c>
      <c r="E35" s="17">
        <v>0.93006512173850298</v>
      </c>
      <c r="F35" s="17">
        <v>0.91263430165094706</v>
      </c>
      <c r="G35" s="17">
        <v>0.93929425338146899</v>
      </c>
      <c r="H35" s="17">
        <v>0.922235912153054</v>
      </c>
      <c r="I35" s="17">
        <v>0.89230666116553303</v>
      </c>
      <c r="J35" s="17">
        <v>1.01931599628505</v>
      </c>
    </row>
    <row r="36" spans="1:10" x14ac:dyDescent="0.2">
      <c r="A36" s="22" t="s">
        <v>88</v>
      </c>
      <c r="B36" s="17">
        <v>1.00980128373992</v>
      </c>
      <c r="C36" s="17">
        <v>1.0921732372486801</v>
      </c>
      <c r="D36" s="17">
        <v>1.05968582536071</v>
      </c>
      <c r="E36" s="17">
        <v>1.0742029859956299</v>
      </c>
      <c r="F36" s="17">
        <v>1.1413452611625201</v>
      </c>
      <c r="G36" s="17">
        <v>1.5564680224011</v>
      </c>
      <c r="H36" s="17">
        <v>1.30108642063682</v>
      </c>
      <c r="I36" s="17">
        <v>1.3935074860629699</v>
      </c>
      <c r="J36" s="17">
        <v>1.1363524559890801</v>
      </c>
    </row>
    <row r="37" spans="1:10" x14ac:dyDescent="0.2">
      <c r="A37" s="22" t="s">
        <v>89</v>
      </c>
      <c r="B37" s="17">
        <v>1.16538429978069</v>
      </c>
      <c r="C37" s="17">
        <v>1.17515596658641</v>
      </c>
      <c r="D37" s="17">
        <v>1.2513599998179199</v>
      </c>
      <c r="E37" s="17">
        <v>1.72470131161586</v>
      </c>
      <c r="F37" s="17">
        <v>1.5235210156028201</v>
      </c>
      <c r="G37" s="17">
        <v>1.2285941797939799</v>
      </c>
      <c r="H37" s="17">
        <v>1.25837723541001</v>
      </c>
      <c r="I37" s="17">
        <v>1.2456978094058999</v>
      </c>
      <c r="J37" s="17">
        <v>1.3609035712117501</v>
      </c>
    </row>
    <row r="38" spans="1:10" x14ac:dyDescent="0.2">
      <c r="A38" s="22" t="s">
        <v>90</v>
      </c>
      <c r="B38" s="17">
        <v>7.3026537614245202</v>
      </c>
      <c r="C38" s="17">
        <v>5.4446708728061797</v>
      </c>
      <c r="D38" s="17">
        <v>6.5975726679948004</v>
      </c>
      <c r="E38" s="17">
        <v>7.15616786547481</v>
      </c>
      <c r="F38" s="17">
        <v>9.3121196589976893</v>
      </c>
      <c r="G38" s="17">
        <v>7.5609162040057898</v>
      </c>
      <c r="H38" s="17">
        <v>7.79446354139903</v>
      </c>
      <c r="I38" s="17">
        <v>7.8558359910524604</v>
      </c>
      <c r="J38" s="17">
        <v>9.3974526099624605</v>
      </c>
    </row>
    <row r="39" spans="1:10" x14ac:dyDescent="0.2">
      <c r="A39" s="21" t="s">
        <v>16</v>
      </c>
      <c r="B39" s="25">
        <v>1.5533249132687299</v>
      </c>
      <c r="C39" s="25">
        <v>1.5384338968026401</v>
      </c>
      <c r="D39" s="25">
        <v>1.44447021516517</v>
      </c>
      <c r="E39" s="25">
        <v>1.78868456443444</v>
      </c>
      <c r="F39" s="25">
        <v>2.0311373505214099</v>
      </c>
      <c r="G39" s="25">
        <v>2.2203540567297999</v>
      </c>
      <c r="H39" s="25">
        <v>4.1004226491196203</v>
      </c>
      <c r="I39" s="25">
        <v>3.5122250805522</v>
      </c>
      <c r="J39" s="25">
        <v>2.4771273855839402</v>
      </c>
    </row>
    <row r="40" spans="1:10" x14ac:dyDescent="0.2">
      <c r="A40" s="22" t="s">
        <v>87</v>
      </c>
      <c r="B40" s="17">
        <v>2.1150484513813899</v>
      </c>
      <c r="C40" s="17">
        <v>1.53864678535841</v>
      </c>
      <c r="D40" s="17">
        <v>2.3137588148897099</v>
      </c>
      <c r="E40" s="17">
        <v>1.6543168261919201</v>
      </c>
      <c r="F40" s="17">
        <v>2.0723685817106801</v>
      </c>
      <c r="G40" s="17">
        <v>1.21033212225151</v>
      </c>
      <c r="H40" s="17">
        <v>1.73223167227021</v>
      </c>
      <c r="I40" s="17">
        <v>4.8458507512660898</v>
      </c>
      <c r="J40" s="17">
        <v>3.7847679037302102</v>
      </c>
    </row>
    <row r="41" spans="1:10" x14ac:dyDescent="0.2">
      <c r="A41" s="22" t="s">
        <v>88</v>
      </c>
      <c r="B41" s="17">
        <v>0.83426414515222502</v>
      </c>
      <c r="C41" s="17">
        <v>0.69505615743374105</v>
      </c>
      <c r="D41" s="17">
        <v>0.64871908027149106</v>
      </c>
      <c r="E41" s="17">
        <v>0.742100429937948</v>
      </c>
      <c r="F41" s="17">
        <v>1.0026735734165799</v>
      </c>
      <c r="G41" s="17">
        <v>1.29707791160493</v>
      </c>
      <c r="H41" s="17">
        <v>0.70782721619887201</v>
      </c>
      <c r="I41" s="17">
        <v>0.59032605269024696</v>
      </c>
      <c r="J41" s="17">
        <v>0.83151214621523994</v>
      </c>
    </row>
    <row r="42" spans="1:10" x14ac:dyDescent="0.2">
      <c r="A42" s="22" t="s">
        <v>89</v>
      </c>
      <c r="B42" s="17">
        <v>0.79688006808052003</v>
      </c>
      <c r="C42" s="17">
        <v>0.80265272262223697</v>
      </c>
      <c r="D42" s="17">
        <v>0.75585501662396604</v>
      </c>
      <c r="E42" s="17">
        <v>0.88454800633156905</v>
      </c>
      <c r="F42" s="17">
        <v>0.96366815267890205</v>
      </c>
      <c r="G42" s="17">
        <v>0.60340003354299498</v>
      </c>
      <c r="H42" s="17">
        <v>1.3576294193306599</v>
      </c>
      <c r="I42" s="17">
        <v>0.72969410446122696</v>
      </c>
      <c r="J42" s="17">
        <v>0.76947141706059796</v>
      </c>
    </row>
    <row r="43" spans="1:10" x14ac:dyDescent="0.2">
      <c r="A43" s="22" t="s">
        <v>90</v>
      </c>
      <c r="B43" s="17">
        <v>5.5838877993442004</v>
      </c>
      <c r="C43" s="17">
        <v>5.3083083606570796</v>
      </c>
      <c r="D43" s="17">
        <v>4.0768635403371798</v>
      </c>
      <c r="E43" s="17">
        <v>5.8704747314794501</v>
      </c>
      <c r="F43" s="17">
        <v>6.2125116835656504</v>
      </c>
      <c r="G43" s="17">
        <v>8.0893325798425195</v>
      </c>
      <c r="H43" s="17">
        <v>14.650478655071099</v>
      </c>
      <c r="I43" s="17">
        <v>9.8673013718866596</v>
      </c>
      <c r="J43" s="17">
        <v>6.8357917449617904</v>
      </c>
    </row>
    <row r="44" spans="1:10" x14ac:dyDescent="0.2">
      <c r="A44" s="21" t="s">
        <v>17</v>
      </c>
      <c r="B44" s="25">
        <v>4.8057950314206099</v>
      </c>
      <c r="C44" s="25">
        <v>8.2126419566268307</v>
      </c>
      <c r="D44" s="25">
        <v>5.6742222075597004</v>
      </c>
      <c r="E44" s="25">
        <v>6.86432563467456</v>
      </c>
      <c r="F44" s="25">
        <v>7.9753668968585796</v>
      </c>
      <c r="G44" s="25">
        <v>6.5286542693202199</v>
      </c>
      <c r="H44" s="25">
        <v>24.855576679535801</v>
      </c>
      <c r="I44" s="25">
        <v>11.334719034498701</v>
      </c>
      <c r="J44" s="25">
        <v>8.1032753763436691</v>
      </c>
    </row>
    <row r="45" spans="1:10" x14ac:dyDescent="0.2">
      <c r="A45" s="22" t="s">
        <v>87</v>
      </c>
      <c r="B45" s="17">
        <v>6.4754293050678902</v>
      </c>
      <c r="C45" s="17">
        <v>4.7983229064029302</v>
      </c>
      <c r="D45" s="17">
        <v>6.2388509638893304</v>
      </c>
      <c r="E45" s="17">
        <v>7.2171049527420896</v>
      </c>
      <c r="F45" s="17">
        <v>6.3329583093032698</v>
      </c>
      <c r="G45" s="17">
        <v>5.58246840008617</v>
      </c>
      <c r="H45" s="17">
        <v>6.1833163513448204</v>
      </c>
      <c r="I45" s="17">
        <v>6.5828058860438299</v>
      </c>
      <c r="J45" s="17">
        <v>8.9938349820983596</v>
      </c>
    </row>
    <row r="46" spans="1:10" x14ac:dyDescent="0.2">
      <c r="A46" s="22" t="s">
        <v>88</v>
      </c>
      <c r="B46" s="17">
        <v>2.9827501435709198</v>
      </c>
      <c r="C46" s="17">
        <v>18.849535064009402</v>
      </c>
      <c r="D46" s="17">
        <v>4.4734516791132801</v>
      </c>
      <c r="E46" s="17">
        <v>5.7576731146665603</v>
      </c>
      <c r="F46" s="17">
        <v>9.6579883657501693</v>
      </c>
      <c r="G46" s="17">
        <v>5.2498852634525299</v>
      </c>
      <c r="H46" s="17">
        <v>59.3750391140914</v>
      </c>
      <c r="I46" s="17">
        <v>23.152991875380099</v>
      </c>
      <c r="J46" s="17">
        <v>7.6489418680574701</v>
      </c>
    </row>
    <row r="47" spans="1:10" x14ac:dyDescent="0.2">
      <c r="A47" s="22" t="s">
        <v>89</v>
      </c>
      <c r="B47" s="17">
        <v>2.4756077069633</v>
      </c>
      <c r="C47" s="17">
        <v>2.0153793622357599</v>
      </c>
      <c r="D47" s="17">
        <v>2.4273142107466299</v>
      </c>
      <c r="E47" s="17">
        <v>2.7089902628957501</v>
      </c>
      <c r="F47" s="17">
        <v>2.00480769924466</v>
      </c>
      <c r="G47" s="17">
        <v>2.0506219434625801</v>
      </c>
      <c r="H47" s="17">
        <v>2.0793878902278702</v>
      </c>
      <c r="I47" s="17">
        <v>3.3368411812678098</v>
      </c>
      <c r="J47" s="17">
        <v>2.3032714051482399</v>
      </c>
    </row>
    <row r="48" spans="1:10" x14ac:dyDescent="0.2">
      <c r="A48" s="23" t="s">
        <v>90</v>
      </c>
      <c r="B48" s="19">
        <v>5.76388828532333</v>
      </c>
      <c r="C48" s="19">
        <v>7.4447449770493197</v>
      </c>
      <c r="D48" s="19">
        <v>7.8644310538431199</v>
      </c>
      <c r="E48" s="19">
        <v>10.0533612842982</v>
      </c>
      <c r="F48" s="19">
        <v>11.100456912948999</v>
      </c>
      <c r="G48" s="19">
        <v>8.9508848446270903</v>
      </c>
      <c r="H48" s="19">
        <v>10.4724555951721</v>
      </c>
      <c r="I48" s="19">
        <v>9.3437953683737103</v>
      </c>
      <c r="J48" s="19">
        <v>11.6536335765782</v>
      </c>
    </row>
    <row r="49" spans="1:10" x14ac:dyDescent="0.2">
      <c r="A49" s="9" t="s">
        <v>19</v>
      </c>
      <c r="B49" s="18">
        <v>2.8373941614213098</v>
      </c>
      <c r="C49" s="18">
        <v>3.5569133064891099</v>
      </c>
      <c r="D49" s="18">
        <v>2.9937452168250398</v>
      </c>
      <c r="E49" s="18">
        <v>3.6582483541473398</v>
      </c>
      <c r="F49" s="18">
        <v>4.4715394077121697</v>
      </c>
      <c r="G49" s="18">
        <v>3.9201633891860399</v>
      </c>
      <c r="H49" s="18">
        <v>9.1440348210386393</v>
      </c>
      <c r="I49" s="18">
        <v>5.4192573019097896</v>
      </c>
      <c r="J49" s="18">
        <v>4.57558327572593</v>
      </c>
    </row>
    <row r="50" spans="1:10" x14ac:dyDescent="0.2">
      <c r="A50" s="22" t="s">
        <v>87</v>
      </c>
      <c r="B50" s="17">
        <v>4.5000759486833299</v>
      </c>
      <c r="C50" s="17">
        <v>3.4894520535194502</v>
      </c>
      <c r="D50" s="17">
        <v>4.1704191616563904</v>
      </c>
      <c r="E50" s="17">
        <v>5.0678846388320897</v>
      </c>
      <c r="F50" s="17">
        <v>4.6089405340041596</v>
      </c>
      <c r="G50" s="17">
        <v>4.0046172996782099</v>
      </c>
      <c r="H50" s="17">
        <v>4.4879379041260803</v>
      </c>
      <c r="I50" s="17">
        <v>4.94923737369266</v>
      </c>
      <c r="J50" s="17">
        <v>6.3456394208793903</v>
      </c>
    </row>
    <row r="51" spans="1:10" x14ac:dyDescent="0.2">
      <c r="A51" s="22" t="s">
        <v>88</v>
      </c>
      <c r="B51" s="17">
        <v>2.6517362525418702</v>
      </c>
      <c r="C51" s="17">
        <v>8.6562882470264597</v>
      </c>
      <c r="D51" s="17">
        <v>2.5071916091143001</v>
      </c>
      <c r="E51" s="17">
        <v>3.1056005199041001</v>
      </c>
      <c r="F51" s="17">
        <v>5.21767480453203</v>
      </c>
      <c r="G51" s="17">
        <v>3.0330712403045101</v>
      </c>
      <c r="H51" s="17">
        <v>26.024128884282099</v>
      </c>
      <c r="I51" s="17">
        <v>10.318831308966301</v>
      </c>
      <c r="J51" s="17">
        <v>3.8068640124769302</v>
      </c>
    </row>
    <row r="52" spans="1:10" x14ac:dyDescent="0.2">
      <c r="A52" s="22" t="s">
        <v>89</v>
      </c>
      <c r="B52" s="17">
        <v>1.32778895155285</v>
      </c>
      <c r="C52" s="17">
        <v>1.29198245759847</v>
      </c>
      <c r="D52" s="17">
        <v>1.3623182234859601</v>
      </c>
      <c r="E52" s="17">
        <v>1.6664825929802201</v>
      </c>
      <c r="F52" s="17">
        <v>1.4627966869812401</v>
      </c>
      <c r="G52" s="17">
        <v>1.3307252013376001</v>
      </c>
      <c r="H52" s="17">
        <v>1.36204587724017</v>
      </c>
      <c r="I52" s="17">
        <v>1.53345765447891</v>
      </c>
      <c r="J52" s="17">
        <v>1.51629810789188</v>
      </c>
    </row>
    <row r="53" spans="1:10" x14ac:dyDescent="0.2">
      <c r="A53" s="22" t="s">
        <v>90</v>
      </c>
      <c r="B53" s="17">
        <v>6.6340395247255497</v>
      </c>
      <c r="C53" s="17">
        <v>6.5808255365573496</v>
      </c>
      <c r="D53" s="17">
        <v>7.2129192784715697</v>
      </c>
      <c r="E53" s="17">
        <v>8.4400091007393296</v>
      </c>
      <c r="F53" s="17">
        <v>10.607596642779701</v>
      </c>
      <c r="G53" s="17">
        <v>8.3697323196136999</v>
      </c>
      <c r="H53" s="17">
        <v>9.2751108431527403</v>
      </c>
      <c r="I53" s="17">
        <v>8.8842694200074099</v>
      </c>
      <c r="J53" s="17">
        <v>10.0425551537282</v>
      </c>
    </row>
    <row r="54" spans="1:10" x14ac:dyDescent="0.2">
      <c r="A54" s="21" t="s">
        <v>15</v>
      </c>
      <c r="B54" s="25">
        <v>2.02391558031418</v>
      </c>
      <c r="C54" s="25">
        <v>1.8160998842626499</v>
      </c>
      <c r="D54" s="25">
        <v>2.0890022289356902</v>
      </c>
      <c r="E54" s="25">
        <v>2.5474227114713801</v>
      </c>
      <c r="F54" s="25">
        <v>3.3844304828830398</v>
      </c>
      <c r="G54" s="25">
        <v>2.8339997440028299</v>
      </c>
      <c r="H54" s="25">
        <v>2.8795933862799101</v>
      </c>
      <c r="I54" s="25">
        <v>3.2455835066897998</v>
      </c>
      <c r="J54" s="25">
        <v>3.4196527921223501</v>
      </c>
    </row>
    <row r="55" spans="1:10" x14ac:dyDescent="0.2">
      <c r="A55" s="22" t="s">
        <v>87</v>
      </c>
      <c r="B55" s="17">
        <v>2.7147695092084301</v>
      </c>
      <c r="C55" s="17">
        <v>2.4201961246380801</v>
      </c>
      <c r="D55" s="17">
        <v>2.5895951747503698</v>
      </c>
      <c r="E55" s="17">
        <v>2.7498924895988499</v>
      </c>
      <c r="F55" s="17">
        <v>3.0817189609123399</v>
      </c>
      <c r="G55" s="17">
        <v>2.68359438101507</v>
      </c>
      <c r="H55" s="17">
        <v>3.0039873694229802</v>
      </c>
      <c r="I55" s="17">
        <v>3.4445530080860598</v>
      </c>
      <c r="J55" s="17">
        <v>4.1869991943303599</v>
      </c>
    </row>
    <row r="56" spans="1:10" x14ac:dyDescent="0.2">
      <c r="A56" s="22" t="s">
        <v>52</v>
      </c>
      <c r="B56" s="17">
        <v>0.91249940838135202</v>
      </c>
      <c r="C56" s="17">
        <v>0.97747537877762203</v>
      </c>
      <c r="D56" s="17">
        <v>1.0179679878746799</v>
      </c>
      <c r="E56" s="17">
        <v>0.97586024123049597</v>
      </c>
      <c r="F56" s="17">
        <v>0.94703042030242801</v>
      </c>
      <c r="G56" s="17">
        <v>0.95032384201172504</v>
      </c>
      <c r="H56" s="17">
        <v>0.934243850325013</v>
      </c>
      <c r="I56" s="17">
        <v>0.92542942603572997</v>
      </c>
      <c r="J56" s="17">
        <v>1.0191330840255099</v>
      </c>
    </row>
    <row r="57" spans="1:10" x14ac:dyDescent="0.2">
      <c r="A57" s="22" t="s">
        <v>88</v>
      </c>
      <c r="B57" s="17">
        <v>1.07681773889778</v>
      </c>
      <c r="C57" s="17">
        <v>1.0824911125913701</v>
      </c>
      <c r="D57" s="17">
        <v>1.1207514955651601</v>
      </c>
      <c r="E57" s="17">
        <v>1.1224328657612399</v>
      </c>
      <c r="F57" s="17">
        <v>1.12681256907156</v>
      </c>
      <c r="G57" s="17">
        <v>1.39739150095974</v>
      </c>
      <c r="H57" s="17">
        <v>1.2747197329375901</v>
      </c>
      <c r="I57" s="17">
        <v>1.3453288670946</v>
      </c>
      <c r="J57" s="17">
        <v>1.1430720674616499</v>
      </c>
    </row>
    <row r="58" spans="1:10" x14ac:dyDescent="0.2">
      <c r="A58" s="22" t="s">
        <v>89</v>
      </c>
      <c r="B58" s="17">
        <v>1.1872861003423401</v>
      </c>
      <c r="C58" s="17">
        <v>1.1977913694458</v>
      </c>
      <c r="D58" s="17">
        <v>1.23255919248878</v>
      </c>
      <c r="E58" s="17">
        <v>1.6658525534888999</v>
      </c>
      <c r="F58" s="17">
        <v>1.4883973297708599</v>
      </c>
      <c r="G58" s="17">
        <v>1.23033574809399</v>
      </c>
      <c r="H58" s="17">
        <v>1.2682010960858301</v>
      </c>
      <c r="I58" s="17">
        <v>1.2535960370471599</v>
      </c>
      <c r="J58" s="17">
        <v>1.37597033516545</v>
      </c>
    </row>
    <row r="59" spans="1:10" x14ac:dyDescent="0.2">
      <c r="A59" s="22" t="s">
        <v>90</v>
      </c>
      <c r="B59" s="17">
        <v>7.3412028127136404</v>
      </c>
      <c r="C59" s="17">
        <v>5.4809035447774503</v>
      </c>
      <c r="D59" s="17">
        <v>6.5485286605919004</v>
      </c>
      <c r="E59" s="17">
        <v>7.1870709644347697</v>
      </c>
      <c r="F59" s="17">
        <v>10.7593206656479</v>
      </c>
      <c r="G59" s="17">
        <v>7.51082088121575</v>
      </c>
      <c r="H59" s="17">
        <v>7.7296164335836304</v>
      </c>
      <c r="I59" s="17">
        <v>7.8987266090711197</v>
      </c>
      <c r="J59" s="17">
        <v>9.4429321373424902</v>
      </c>
    </row>
    <row r="60" spans="1:10" x14ac:dyDescent="0.2">
      <c r="A60" s="21" t="s">
        <v>16</v>
      </c>
      <c r="B60" s="25">
        <v>1.5005743206790401</v>
      </c>
      <c r="C60" s="25">
        <v>1.48142908348908</v>
      </c>
      <c r="D60" s="25">
        <v>1.42128997813492</v>
      </c>
      <c r="E60" s="25">
        <v>2.2062366801231001</v>
      </c>
      <c r="F60" s="25">
        <v>1.78092127304384</v>
      </c>
      <c r="G60" s="25">
        <v>2.5177644262921501</v>
      </c>
      <c r="H60" s="25">
        <v>3.7104488326392699</v>
      </c>
      <c r="I60" s="25">
        <v>3.6784260548833498</v>
      </c>
      <c r="J60" s="25">
        <v>2.7168576000351199</v>
      </c>
    </row>
    <row r="61" spans="1:10" x14ac:dyDescent="0.2">
      <c r="A61" s="22" t="s">
        <v>87</v>
      </c>
      <c r="B61" s="17">
        <v>2.0528101952934299</v>
      </c>
      <c r="C61" s="17">
        <v>1.7356193488368299</v>
      </c>
      <c r="D61" s="17">
        <v>2.12873942311677</v>
      </c>
      <c r="E61" s="17">
        <v>2.1784828541412802</v>
      </c>
      <c r="F61" s="17">
        <v>1.9038504312698701</v>
      </c>
      <c r="G61" s="17">
        <v>1.59610131793212</v>
      </c>
      <c r="H61" s="17">
        <v>2.8834193877743099</v>
      </c>
      <c r="I61" s="17">
        <v>4.1686094387942596</v>
      </c>
      <c r="J61" s="17">
        <v>3.3768178142631</v>
      </c>
    </row>
    <row r="62" spans="1:10" x14ac:dyDescent="0.2">
      <c r="A62" s="22" t="s">
        <v>88</v>
      </c>
      <c r="B62" s="17">
        <v>0.78170113954517495</v>
      </c>
      <c r="C62" s="17">
        <v>0.87125208101860196</v>
      </c>
      <c r="D62" s="17">
        <v>0.58202368595241505</v>
      </c>
      <c r="E62" s="17">
        <v>0.73280510836581103</v>
      </c>
      <c r="F62" s="17">
        <v>0.92812300785944901</v>
      </c>
      <c r="G62" s="17">
        <v>1.40467070199557</v>
      </c>
      <c r="H62" s="17">
        <v>0.79445180690833905</v>
      </c>
      <c r="I62" s="17">
        <v>0.55006847850019203</v>
      </c>
      <c r="J62" s="17">
        <v>3.8750721116553501</v>
      </c>
    </row>
    <row r="63" spans="1:10" x14ac:dyDescent="0.2">
      <c r="A63" s="22" t="s">
        <v>89</v>
      </c>
      <c r="B63" s="17">
        <v>0.87379487025710401</v>
      </c>
      <c r="C63" s="17">
        <v>0.81467751215957596</v>
      </c>
      <c r="D63" s="17">
        <v>0.75271383698468997</v>
      </c>
      <c r="E63" s="17">
        <v>0.98909773778895005</v>
      </c>
      <c r="F63" s="17">
        <v>0.91944012920626805</v>
      </c>
      <c r="G63" s="17">
        <v>0.65594935269743804</v>
      </c>
      <c r="H63" s="17">
        <v>1.2315630654704</v>
      </c>
      <c r="I63" s="17">
        <v>0.72967970553961203</v>
      </c>
      <c r="J63" s="17">
        <v>0.77330862823766899</v>
      </c>
    </row>
    <row r="64" spans="1:10" x14ac:dyDescent="0.2">
      <c r="A64" s="22" t="s">
        <v>90</v>
      </c>
      <c r="B64" s="17">
        <v>5.1113046808099503</v>
      </c>
      <c r="C64" s="17">
        <v>4.9073229139540198</v>
      </c>
      <c r="D64" s="17">
        <v>4.61644218652616</v>
      </c>
      <c r="E64" s="17">
        <v>8.6709592659171797</v>
      </c>
      <c r="F64" s="17">
        <v>5.9390573829019901</v>
      </c>
      <c r="G64" s="17">
        <v>8.8188110633706494</v>
      </c>
      <c r="H64" s="17">
        <v>13.3844259175677</v>
      </c>
      <c r="I64" s="17">
        <v>11.6087601270899</v>
      </c>
      <c r="J64" s="17">
        <v>7.01599903251436</v>
      </c>
    </row>
    <row r="65" spans="1:10" x14ac:dyDescent="0.2">
      <c r="A65" s="21" t="s">
        <v>17</v>
      </c>
      <c r="B65" s="25">
        <v>5.0189525191045501</v>
      </c>
      <c r="C65" s="25">
        <v>7.6055920664932701</v>
      </c>
      <c r="D65" s="25">
        <v>5.5040560287146798</v>
      </c>
      <c r="E65" s="25">
        <v>6.8556098764407398</v>
      </c>
      <c r="F65" s="25">
        <v>7.8361047708098903</v>
      </c>
      <c r="G65" s="25">
        <v>6.6102792563013297</v>
      </c>
      <c r="H65" s="25">
        <v>21.795562009966201</v>
      </c>
      <c r="I65" s="25">
        <v>10.508873557645099</v>
      </c>
      <c r="J65" s="25">
        <v>7.8113756787390898</v>
      </c>
    </row>
    <row r="66" spans="1:10" x14ac:dyDescent="0.2">
      <c r="A66" s="22" t="s">
        <v>87</v>
      </c>
      <c r="B66" s="17">
        <v>6.2434883953600204</v>
      </c>
      <c r="C66" s="17">
        <v>4.5929094716641004</v>
      </c>
      <c r="D66" s="17">
        <v>5.9548303222327599</v>
      </c>
      <c r="E66" s="17">
        <v>7.6503422765695399</v>
      </c>
      <c r="F66" s="17">
        <v>6.3510668810453401</v>
      </c>
      <c r="G66" s="17">
        <v>5.4937594492628401</v>
      </c>
      <c r="H66" s="17">
        <v>6.1748776629434303</v>
      </c>
      <c r="I66" s="17">
        <v>6.5146306196455601</v>
      </c>
      <c r="J66" s="17">
        <v>8.6612828029493194</v>
      </c>
    </row>
    <row r="67" spans="1:10" x14ac:dyDescent="0.2">
      <c r="A67" s="22" t="s">
        <v>88</v>
      </c>
      <c r="B67" s="17">
        <v>4.5618180805194797</v>
      </c>
      <c r="C67" s="17">
        <v>16.701273090574698</v>
      </c>
      <c r="D67" s="17">
        <v>4.1842762023167399</v>
      </c>
      <c r="E67" s="17">
        <v>5.4451213866455097</v>
      </c>
      <c r="F67" s="17">
        <v>9.9367746155003704</v>
      </c>
      <c r="G67" s="17">
        <v>5.31447009153369</v>
      </c>
      <c r="H67" s="17">
        <v>51.277576130132701</v>
      </c>
      <c r="I67" s="17">
        <v>20.2901031101622</v>
      </c>
      <c r="J67" s="17">
        <v>7.4781536813742502</v>
      </c>
    </row>
    <row r="68" spans="1:10" x14ac:dyDescent="0.2">
      <c r="A68" s="22" t="s">
        <v>89</v>
      </c>
      <c r="B68" s="17">
        <v>2.3761779200248698</v>
      </c>
      <c r="C68" s="17">
        <v>1.9586051814062699</v>
      </c>
      <c r="D68" s="17">
        <v>2.3400927649611201</v>
      </c>
      <c r="E68" s="17">
        <v>2.6487369544898201</v>
      </c>
      <c r="F68" s="17">
        <v>1.9563801184454701</v>
      </c>
      <c r="G68" s="17">
        <v>2.0863506760564299</v>
      </c>
      <c r="H68" s="17">
        <v>2.0505349525044601</v>
      </c>
      <c r="I68" s="17">
        <v>3.24752012303215</v>
      </c>
      <c r="J68" s="17">
        <v>2.3296950526246398</v>
      </c>
    </row>
    <row r="69" spans="1:10" x14ac:dyDescent="0.2">
      <c r="A69" s="23" t="s">
        <v>90</v>
      </c>
      <c r="B69" s="19">
        <v>6.16147989713056</v>
      </c>
      <c r="C69" s="19">
        <v>7.3719303381009</v>
      </c>
      <c r="D69" s="19">
        <v>7.8568930330831499</v>
      </c>
      <c r="E69" s="19">
        <v>9.8042870082262592</v>
      </c>
      <c r="F69" s="19">
        <v>10.6114499161443</v>
      </c>
      <c r="G69" s="19">
        <v>9.1311039344571192</v>
      </c>
      <c r="H69" s="19">
        <v>10.431063936108201</v>
      </c>
      <c r="I69" s="19">
        <v>9.7933089670223392</v>
      </c>
      <c r="J69" s="19">
        <v>11.004350994409201</v>
      </c>
    </row>
    <row r="71" spans="1:10" x14ac:dyDescent="0.2">
      <c r="A71" s="13" t="s">
        <v>20</v>
      </c>
    </row>
    <row r="72" spans="1:10" x14ac:dyDescent="0.2">
      <c r="A72" s="13" t="s">
        <v>95</v>
      </c>
    </row>
    <row r="73" spans="1:10" x14ac:dyDescent="0.2">
      <c r="A73" s="13" t="s">
        <v>82</v>
      </c>
    </row>
    <row r="74" spans="1:10" x14ac:dyDescent="0.2">
      <c r="A74" s="13" t="s">
        <v>24</v>
      </c>
    </row>
    <row r="75" spans="1:10" x14ac:dyDescent="0.2">
      <c r="A75" s="13"/>
    </row>
    <row r="76" spans="1:10" x14ac:dyDescent="0.2">
      <c r="A76" s="13" t="s">
        <v>141</v>
      </c>
    </row>
    <row r="77" spans="1:10" x14ac:dyDescent="0.2">
      <c r="A77" s="13" t="s">
        <v>276</v>
      </c>
    </row>
  </sheetData>
  <mergeCells count="1">
    <mergeCell ref="B6:J6"/>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J50"/>
  <sheetViews>
    <sheetView showGridLines="0" workbookViewId="0">
      <pane xSplit="1" ySplit="6" topLeftCell="B31"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HYPERLINK("#'Contents'!A27", "Link to contents")</f>
        <v>Link to contents</v>
      </c>
    </row>
    <row r="3" spans="1:10" ht="15" x14ac:dyDescent="0.25">
      <c r="A3" s="2" t="s">
        <v>99</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2" t="s">
        <v>87</v>
      </c>
      <c r="B8" s="17">
        <v>324.13307669082099</v>
      </c>
      <c r="C8" s="17">
        <v>299.07440476190499</v>
      </c>
      <c r="D8" s="17">
        <v>327.81824712643697</v>
      </c>
      <c r="E8" s="17">
        <v>327.74879614767298</v>
      </c>
      <c r="F8" s="17">
        <v>337.37663398692803</v>
      </c>
      <c r="G8" s="17">
        <v>340.63857632093902</v>
      </c>
      <c r="H8" s="17">
        <v>348.02518550228302</v>
      </c>
      <c r="I8" s="17">
        <v>344.305884879725</v>
      </c>
      <c r="J8" s="17">
        <v>345.28769841269798</v>
      </c>
    </row>
    <row r="9" spans="1:10" x14ac:dyDescent="0.2">
      <c r="A9" s="22" t="s">
        <v>90</v>
      </c>
      <c r="B9" s="17">
        <v>568.52146084337301</v>
      </c>
      <c r="C9" s="17">
        <v>474.64317602040802</v>
      </c>
      <c r="D9" s="17">
        <v>430.06536458333301</v>
      </c>
      <c r="E9" s="17">
        <v>390.83244243421098</v>
      </c>
      <c r="F9" s="17">
        <v>471.38596204188502</v>
      </c>
      <c r="G9" s="17">
        <v>568.80766039823004</v>
      </c>
      <c r="H9" s="17">
        <v>576.30986842105301</v>
      </c>
      <c r="I9" s="17">
        <v>605.65800733496303</v>
      </c>
      <c r="J9" s="17">
        <v>624.16902372262803</v>
      </c>
    </row>
    <row r="10" spans="1:10" x14ac:dyDescent="0.2">
      <c r="A10" s="21" t="s">
        <v>15</v>
      </c>
      <c r="B10" s="25"/>
      <c r="C10" s="25"/>
      <c r="D10" s="25"/>
      <c r="E10" s="25"/>
      <c r="F10" s="25"/>
      <c r="G10" s="25"/>
      <c r="H10" s="25"/>
      <c r="I10" s="25"/>
      <c r="J10" s="25"/>
    </row>
    <row r="11" spans="1:10" x14ac:dyDescent="0.2">
      <c r="A11" s="22" t="s">
        <v>87</v>
      </c>
      <c r="B11" s="17">
        <v>303.81429211469498</v>
      </c>
      <c r="C11" s="17">
        <v>283.447835917313</v>
      </c>
      <c r="D11" s="17">
        <v>301.00205910852702</v>
      </c>
      <c r="E11" s="17">
        <v>317.05743117559501</v>
      </c>
      <c r="F11" s="17">
        <v>319.60913161993801</v>
      </c>
      <c r="G11" s="17">
        <v>320.81136363636398</v>
      </c>
      <c r="H11" s="17">
        <v>319.26603349673201</v>
      </c>
      <c r="I11" s="17">
        <v>313.75357142857098</v>
      </c>
      <c r="J11" s="17">
        <v>326.12817796610199</v>
      </c>
    </row>
    <row r="12" spans="1:10" x14ac:dyDescent="0.2">
      <c r="A12" s="22" t="s">
        <v>90</v>
      </c>
      <c r="B12" s="17">
        <v>208.495901639344</v>
      </c>
      <c r="C12" s="17">
        <v>155.154647435897</v>
      </c>
      <c r="D12" s="17">
        <v>192.342213114754</v>
      </c>
      <c r="E12" s="17">
        <v>224.13794378698199</v>
      </c>
      <c r="F12" s="17">
        <v>259.044880319149</v>
      </c>
      <c r="G12" s="17">
        <v>351.17444444444402</v>
      </c>
      <c r="H12" s="17">
        <v>312.86363636363598</v>
      </c>
      <c r="I12" s="17">
        <v>388.65408415841603</v>
      </c>
      <c r="J12" s="17">
        <v>421.38767281105999</v>
      </c>
    </row>
    <row r="13" spans="1:10" x14ac:dyDescent="0.2">
      <c r="A13" s="21" t="s">
        <v>16</v>
      </c>
      <c r="B13" s="25"/>
      <c r="C13" s="25"/>
      <c r="D13" s="25"/>
      <c r="E13" s="25"/>
      <c r="F13" s="25"/>
      <c r="G13" s="25"/>
      <c r="H13" s="25"/>
      <c r="I13" s="25"/>
      <c r="J13" s="25"/>
    </row>
    <row r="14" spans="1:10" x14ac:dyDescent="0.2">
      <c r="A14" s="22" t="s">
        <v>87</v>
      </c>
      <c r="B14" s="17">
        <v>267.36979166666703</v>
      </c>
      <c r="C14" s="17">
        <v>186.56628787878799</v>
      </c>
      <c r="D14" s="17">
        <v>284.24206349206298</v>
      </c>
      <c r="E14" s="17">
        <v>300.05937499999999</v>
      </c>
      <c r="F14" s="17">
        <v>278.76190476190499</v>
      </c>
      <c r="G14" s="17">
        <v>308.25</v>
      </c>
      <c r="H14" s="17">
        <v>292.45</v>
      </c>
      <c r="I14" s="17">
        <v>262.62760416666703</v>
      </c>
      <c r="J14" s="17">
        <v>316.55</v>
      </c>
    </row>
    <row r="15" spans="1:10" x14ac:dyDescent="0.2">
      <c r="A15" s="22" t="s">
        <v>90</v>
      </c>
      <c r="B15" s="17">
        <v>149.47115384615401</v>
      </c>
      <c r="C15" s="17">
        <v>108.55147058823501</v>
      </c>
      <c r="D15" s="17">
        <v>73.3541666666667</v>
      </c>
      <c r="E15" s="17">
        <v>117.13124999999999</v>
      </c>
      <c r="F15" s="17">
        <v>125.40625</v>
      </c>
      <c r="G15" s="17">
        <v>71.096874999999997</v>
      </c>
      <c r="H15" s="17">
        <v>116.90625</v>
      </c>
      <c r="I15" s="17">
        <v>71.578125</v>
      </c>
      <c r="J15" s="17">
        <v>106.169642857143</v>
      </c>
    </row>
    <row r="16" spans="1:10" x14ac:dyDescent="0.2">
      <c r="A16" s="21" t="s">
        <v>17</v>
      </c>
      <c r="B16" s="25"/>
      <c r="C16" s="25"/>
      <c r="D16" s="25"/>
      <c r="E16" s="25"/>
      <c r="F16" s="25"/>
      <c r="G16" s="25"/>
      <c r="H16" s="25"/>
      <c r="I16" s="25"/>
      <c r="J16" s="25"/>
    </row>
    <row r="17" spans="1:10" x14ac:dyDescent="0.2">
      <c r="A17" s="22" t="s">
        <v>87</v>
      </c>
      <c r="B17" s="17">
        <v>381.31837606837598</v>
      </c>
      <c r="C17" s="17">
        <v>361.04424603174601</v>
      </c>
      <c r="D17" s="17">
        <v>407.03597005208297</v>
      </c>
      <c r="E17" s="17">
        <v>362.22311827956997</v>
      </c>
      <c r="F17" s="17">
        <v>391.58154396728003</v>
      </c>
      <c r="G17" s="17">
        <v>415.72190366972501</v>
      </c>
      <c r="H17" s="17">
        <v>430.366452991453</v>
      </c>
      <c r="I17" s="17">
        <v>415.28530844155802</v>
      </c>
      <c r="J17" s="17">
        <v>391.52831196581201</v>
      </c>
    </row>
    <row r="18" spans="1:10" x14ac:dyDescent="0.2">
      <c r="A18" s="23" t="s">
        <v>90</v>
      </c>
      <c r="B18" s="19">
        <v>866.44769021739103</v>
      </c>
      <c r="C18" s="19">
        <v>782.99628712871299</v>
      </c>
      <c r="D18" s="19">
        <v>763.58859223300999</v>
      </c>
      <c r="E18" s="19">
        <v>638.09950000000003</v>
      </c>
      <c r="F18" s="19">
        <v>700.89112903225805</v>
      </c>
      <c r="G18" s="19">
        <v>853.45350241545896</v>
      </c>
      <c r="H18" s="19">
        <v>903.98012672811103</v>
      </c>
      <c r="I18" s="19">
        <v>863.31826923076903</v>
      </c>
      <c r="J18" s="19">
        <v>908.92204861111099</v>
      </c>
    </row>
    <row r="19" spans="1:10" x14ac:dyDescent="0.2">
      <c r="A19" s="9" t="s">
        <v>18</v>
      </c>
    </row>
    <row r="20" spans="1:10" x14ac:dyDescent="0.2">
      <c r="A20" s="22" t="s">
        <v>87</v>
      </c>
      <c r="B20" s="17">
        <v>301.19423801030501</v>
      </c>
      <c r="C20" s="17">
        <v>288.805503341688</v>
      </c>
      <c r="D20" s="17">
        <v>298.45024528067597</v>
      </c>
      <c r="E20" s="17">
        <v>305.13093346047901</v>
      </c>
      <c r="F20" s="17">
        <v>317.04841083874101</v>
      </c>
      <c r="G20" s="17">
        <v>329.37233527131798</v>
      </c>
      <c r="H20" s="17">
        <v>330.248974867725</v>
      </c>
      <c r="I20" s="17">
        <v>339.63614241803299</v>
      </c>
      <c r="J20" s="17">
        <v>345.82456461588498</v>
      </c>
    </row>
    <row r="21" spans="1:10" x14ac:dyDescent="0.2">
      <c r="A21" s="22" t="s">
        <v>90</v>
      </c>
      <c r="B21" s="17">
        <v>628.51776315789505</v>
      </c>
      <c r="C21" s="17">
        <v>625.28721446700501</v>
      </c>
      <c r="D21" s="17">
        <v>535.40384208298099</v>
      </c>
      <c r="E21" s="17">
        <v>565.08009893455096</v>
      </c>
      <c r="F21" s="17">
        <v>539.82285610465101</v>
      </c>
      <c r="G21" s="17">
        <v>683.98123896409697</v>
      </c>
      <c r="H21" s="17">
        <v>650.09424800796796</v>
      </c>
      <c r="I21" s="17">
        <v>709.570296435915</v>
      </c>
      <c r="J21" s="17">
        <v>729.32156622284504</v>
      </c>
    </row>
    <row r="22" spans="1:10" x14ac:dyDescent="0.2">
      <c r="A22" s="21" t="s">
        <v>15</v>
      </c>
      <c r="B22" s="25"/>
      <c r="C22" s="25"/>
      <c r="D22" s="25"/>
      <c r="E22" s="25"/>
      <c r="F22" s="25"/>
      <c r="G22" s="25"/>
      <c r="H22" s="25"/>
      <c r="I22" s="25"/>
      <c r="J22" s="25"/>
    </row>
    <row r="23" spans="1:10" x14ac:dyDescent="0.2">
      <c r="A23" s="22" t="s">
        <v>87</v>
      </c>
      <c r="B23" s="17">
        <v>291.95506066411201</v>
      </c>
      <c r="C23" s="17">
        <v>269.70373524068998</v>
      </c>
      <c r="D23" s="17">
        <v>287.96348366740898</v>
      </c>
      <c r="E23" s="17">
        <v>282.27346899224801</v>
      </c>
      <c r="F23" s="17">
        <v>293.29445828719099</v>
      </c>
      <c r="G23" s="17">
        <v>295.50052083333298</v>
      </c>
      <c r="H23" s="17">
        <v>304.75376228501199</v>
      </c>
      <c r="I23" s="17">
        <v>309.62570678513703</v>
      </c>
      <c r="J23" s="17">
        <v>318.15309292274401</v>
      </c>
    </row>
    <row r="24" spans="1:10" x14ac:dyDescent="0.2">
      <c r="A24" s="22" t="s">
        <v>90</v>
      </c>
      <c r="B24" s="17">
        <v>242.30488281250001</v>
      </c>
      <c r="C24" s="17">
        <v>242.93591954023</v>
      </c>
      <c r="D24" s="17">
        <v>258.84123931623901</v>
      </c>
      <c r="E24" s="17">
        <v>295.26288231383</v>
      </c>
      <c r="F24" s="17">
        <v>330.31295180722901</v>
      </c>
      <c r="G24" s="17">
        <v>407.48101905311802</v>
      </c>
      <c r="H24" s="17">
        <v>434.54874213836501</v>
      </c>
      <c r="I24" s="17">
        <v>507.354955621302</v>
      </c>
      <c r="J24" s="17">
        <v>531.01577596618404</v>
      </c>
    </row>
    <row r="25" spans="1:10" x14ac:dyDescent="0.2">
      <c r="A25" s="21" t="s">
        <v>16</v>
      </c>
      <c r="B25" s="25"/>
      <c r="C25" s="25"/>
      <c r="D25" s="25"/>
      <c r="E25" s="25"/>
      <c r="F25" s="25"/>
      <c r="G25" s="25"/>
      <c r="H25" s="25"/>
      <c r="I25" s="25"/>
      <c r="J25" s="25"/>
    </row>
    <row r="26" spans="1:10" x14ac:dyDescent="0.2">
      <c r="A26" s="22" t="s">
        <v>87</v>
      </c>
      <c r="B26" s="17">
        <v>264.50925925925901</v>
      </c>
      <c r="C26" s="17">
        <v>234.58991228070201</v>
      </c>
      <c r="D26" s="17">
        <v>230.82054924242399</v>
      </c>
      <c r="E26" s="17">
        <v>232.419270833333</v>
      </c>
      <c r="F26" s="17">
        <v>204.423177083333</v>
      </c>
      <c r="G26" s="17">
        <v>236.56524122806999</v>
      </c>
      <c r="H26" s="17">
        <v>284.60872395833297</v>
      </c>
      <c r="I26" s="17">
        <v>276.43880208333297</v>
      </c>
      <c r="J26" s="17">
        <v>292.63078703703701</v>
      </c>
    </row>
    <row r="27" spans="1:10" x14ac:dyDescent="0.2">
      <c r="A27" s="22" t="s">
        <v>90</v>
      </c>
      <c r="B27" s="17">
        <v>56.004310344827601</v>
      </c>
      <c r="C27" s="17">
        <v>65.685897435897402</v>
      </c>
      <c r="D27" s="17">
        <v>106.495</v>
      </c>
      <c r="E27" s="17">
        <v>87.799715909090907</v>
      </c>
      <c r="F27" s="17">
        <v>71.1315104166667</v>
      </c>
      <c r="G27" s="17">
        <v>53.6979166666667</v>
      </c>
      <c r="H27" s="17">
        <v>80.4231770833333</v>
      </c>
      <c r="I27" s="17">
        <v>73.819602272727295</v>
      </c>
      <c r="J27" s="17">
        <v>97.75</v>
      </c>
    </row>
    <row r="28" spans="1:10" x14ac:dyDescent="0.2">
      <c r="A28" s="21" t="s">
        <v>17</v>
      </c>
      <c r="B28" s="25"/>
      <c r="C28" s="25"/>
      <c r="D28" s="25"/>
      <c r="E28" s="25"/>
      <c r="F28" s="25"/>
      <c r="G28" s="25"/>
      <c r="H28" s="25"/>
      <c r="I28" s="25"/>
      <c r="J28" s="25"/>
    </row>
    <row r="29" spans="1:10" x14ac:dyDescent="0.2">
      <c r="A29" s="22" t="s">
        <v>87</v>
      </c>
      <c r="B29" s="17">
        <v>319.41078349944598</v>
      </c>
      <c r="C29" s="17">
        <v>326.64289215686301</v>
      </c>
      <c r="D29" s="17">
        <v>329.43229166666703</v>
      </c>
      <c r="E29" s="17">
        <v>365.131459243086</v>
      </c>
      <c r="F29" s="17">
        <v>372.477230825959</v>
      </c>
      <c r="G29" s="17">
        <v>406.99125202265401</v>
      </c>
      <c r="H29" s="17">
        <v>383.90499194847001</v>
      </c>
      <c r="I29" s="17">
        <v>397.07783479960898</v>
      </c>
      <c r="J29" s="17">
        <v>392.176199657241</v>
      </c>
    </row>
    <row r="30" spans="1:10" x14ac:dyDescent="0.2">
      <c r="A30" s="23" t="s">
        <v>90</v>
      </c>
      <c r="B30" s="19">
        <v>969.61511557177596</v>
      </c>
      <c r="C30" s="19">
        <v>993.48147015655604</v>
      </c>
      <c r="D30" s="19">
        <v>870.99828296703299</v>
      </c>
      <c r="E30" s="19">
        <v>997.32504826254797</v>
      </c>
      <c r="F30" s="19">
        <v>832.94286380596998</v>
      </c>
      <c r="G30" s="19">
        <v>1012.88888017566</v>
      </c>
      <c r="H30" s="19">
        <v>949.796945701357</v>
      </c>
      <c r="I30" s="19">
        <v>1058.4211622806999</v>
      </c>
      <c r="J30" s="19">
        <v>1069.9875672042999</v>
      </c>
    </row>
    <row r="31" spans="1:10" x14ac:dyDescent="0.2">
      <c r="A31" s="9" t="s">
        <v>19</v>
      </c>
    </row>
    <row r="32" spans="1:10" x14ac:dyDescent="0.2">
      <c r="A32" s="22" t="s">
        <v>87</v>
      </c>
      <c r="B32" s="17">
        <v>306.86220531184699</v>
      </c>
      <c r="C32" s="17">
        <v>291.30457227138601</v>
      </c>
      <c r="D32" s="17">
        <v>306.34039509536802</v>
      </c>
      <c r="E32" s="17">
        <v>311.547567547055</v>
      </c>
      <c r="F32" s="17">
        <v>323.271958896115</v>
      </c>
      <c r="G32" s="17">
        <v>332.56892004442</v>
      </c>
      <c r="H32" s="17">
        <v>335.87875090383199</v>
      </c>
      <c r="I32" s="17">
        <v>341.18633070956002</v>
      </c>
      <c r="J32" s="17">
        <v>345.64260544437298</v>
      </c>
    </row>
    <row r="33" spans="1:10" x14ac:dyDescent="0.2">
      <c r="A33" s="22" t="s">
        <v>90</v>
      </c>
      <c r="B33" s="17">
        <v>617.76248650108005</v>
      </c>
      <c r="C33" s="17">
        <v>600.286171676545</v>
      </c>
      <c r="D33" s="17">
        <v>517.61268472906397</v>
      </c>
      <c r="E33" s="17">
        <v>532.34135506798498</v>
      </c>
      <c r="F33" s="17">
        <v>526.27731541450805</v>
      </c>
      <c r="G33" s="17">
        <v>659.779259646676</v>
      </c>
      <c r="H33" s="17">
        <v>632.40238515901103</v>
      </c>
      <c r="I33" s="17">
        <v>686.81862285867203</v>
      </c>
      <c r="J33" s="17">
        <v>705.808130440696</v>
      </c>
    </row>
    <row r="34" spans="1:10" x14ac:dyDescent="0.2">
      <c r="A34" s="21" t="s">
        <v>15</v>
      </c>
      <c r="B34" s="25"/>
      <c r="C34" s="25"/>
      <c r="D34" s="25"/>
      <c r="E34" s="25"/>
      <c r="F34" s="25"/>
      <c r="G34" s="25"/>
      <c r="H34" s="25"/>
      <c r="I34" s="25"/>
      <c r="J34" s="25"/>
    </row>
    <row r="35" spans="1:10" x14ac:dyDescent="0.2">
      <c r="A35" s="22" t="s">
        <v>87</v>
      </c>
      <c r="B35" s="17">
        <v>295.07062146892702</v>
      </c>
      <c r="C35" s="17">
        <v>273.27830981182802</v>
      </c>
      <c r="D35" s="17">
        <v>291.57481213097202</v>
      </c>
      <c r="E35" s="17">
        <v>292.50538958196501</v>
      </c>
      <c r="F35" s="17">
        <v>301.75627660906599</v>
      </c>
      <c r="G35" s="17">
        <v>303.455357142857</v>
      </c>
      <c r="H35" s="17">
        <v>309.59910324604499</v>
      </c>
      <c r="I35" s="17">
        <v>311.01786670235498</v>
      </c>
      <c r="J35" s="17">
        <v>321.060590456574</v>
      </c>
    </row>
    <row r="36" spans="1:10" x14ac:dyDescent="0.2">
      <c r="A36" s="22" t="s">
        <v>90</v>
      </c>
      <c r="B36" s="17">
        <v>236.89189632545899</v>
      </c>
      <c r="C36" s="17">
        <v>229.58905945419099</v>
      </c>
      <c r="D36" s="17">
        <v>247.366159830269</v>
      </c>
      <c r="E36" s="17">
        <v>282.21172638436502</v>
      </c>
      <c r="F36" s="17">
        <v>317.15146119842802</v>
      </c>
      <c r="G36" s="17">
        <v>395.868755728689</v>
      </c>
      <c r="H36" s="17">
        <v>406.15163934426198</v>
      </c>
      <c r="I36" s="17">
        <v>484.45373686724002</v>
      </c>
      <c r="J36" s="17">
        <v>508.25089712918702</v>
      </c>
    </row>
    <row r="37" spans="1:10" x14ac:dyDescent="0.2">
      <c r="A37" s="21" t="s">
        <v>16</v>
      </c>
      <c r="B37" s="25"/>
      <c r="C37" s="25"/>
      <c r="D37" s="25"/>
      <c r="E37" s="25"/>
      <c r="F37" s="25"/>
      <c r="G37" s="25"/>
      <c r="H37" s="25"/>
      <c r="I37" s="25"/>
      <c r="J37" s="25"/>
    </row>
    <row r="38" spans="1:10" x14ac:dyDescent="0.2">
      <c r="A38" s="22" t="s">
        <v>87</v>
      </c>
      <c r="B38" s="17">
        <v>265.65347222222198</v>
      </c>
      <c r="C38" s="17">
        <v>216.98124999999999</v>
      </c>
      <c r="D38" s="17">
        <v>248.07980769230801</v>
      </c>
      <c r="E38" s="17">
        <v>254.96597222222201</v>
      </c>
      <c r="F38" s="17">
        <v>233.878144654088</v>
      </c>
      <c r="G38" s="17">
        <v>258.72234848484902</v>
      </c>
      <c r="H38" s="17">
        <v>287.62459935897402</v>
      </c>
      <c r="I38" s="17">
        <v>269.533203125</v>
      </c>
      <c r="J38" s="17">
        <v>303.50315656565698</v>
      </c>
    </row>
    <row r="39" spans="1:10" x14ac:dyDescent="0.2">
      <c r="A39" s="22" t="s">
        <v>90</v>
      </c>
      <c r="B39" s="17">
        <v>84.934523809523796</v>
      </c>
      <c r="C39" s="17">
        <v>78.698660714285694</v>
      </c>
      <c r="D39" s="17">
        <v>98.847115384615407</v>
      </c>
      <c r="E39" s="17">
        <v>93.231481481481495</v>
      </c>
      <c r="F39" s="17">
        <v>78.885044642857096</v>
      </c>
      <c r="G39" s="17">
        <v>59.911830357142897</v>
      </c>
      <c r="H39" s="17">
        <v>89.5439453125</v>
      </c>
      <c r="I39" s="17">
        <v>73.339285714285694</v>
      </c>
      <c r="J39" s="17">
        <v>99.893181818181802</v>
      </c>
    </row>
    <row r="40" spans="1:10" x14ac:dyDescent="0.2">
      <c r="A40" s="21" t="s">
        <v>17</v>
      </c>
      <c r="B40" s="25"/>
      <c r="C40" s="25"/>
      <c r="D40" s="25"/>
      <c r="E40" s="25"/>
      <c r="F40" s="25"/>
      <c r="G40" s="25"/>
      <c r="H40" s="25"/>
      <c r="I40" s="25"/>
      <c r="J40" s="25"/>
    </row>
    <row r="41" spans="1:10" x14ac:dyDescent="0.2">
      <c r="A41" s="22" t="s">
        <v>87</v>
      </c>
      <c r="B41" s="17">
        <v>332.151660070361</v>
      </c>
      <c r="C41" s="17">
        <v>333.458254716981</v>
      </c>
      <c r="D41" s="17">
        <v>348.24530460858603</v>
      </c>
      <c r="E41" s="17">
        <v>364.39607123436701</v>
      </c>
      <c r="F41" s="17">
        <v>377.54065040650403</v>
      </c>
      <c r="G41" s="17">
        <v>408.81781829814503</v>
      </c>
      <c r="H41" s="17">
        <v>396.62076023391802</v>
      </c>
      <c r="I41" s="17">
        <v>402.74238215488202</v>
      </c>
      <c r="J41" s="17">
        <v>391.99074923547403</v>
      </c>
    </row>
    <row r="42" spans="1:10" x14ac:dyDescent="0.2">
      <c r="A42" s="23" t="s">
        <v>90</v>
      </c>
      <c r="B42" s="19">
        <v>950.74552683896604</v>
      </c>
      <c r="C42" s="19">
        <v>958.74453635620898</v>
      </c>
      <c r="D42" s="19">
        <v>853.95175269645597</v>
      </c>
      <c r="E42" s="19">
        <v>927.49115474338998</v>
      </c>
      <c r="F42" s="19">
        <v>804.24937938084099</v>
      </c>
      <c r="G42" s="19">
        <v>980.01724352589599</v>
      </c>
      <c r="H42" s="19">
        <v>938.49893465909099</v>
      </c>
      <c r="I42" s="19">
        <v>1008.68905228758</v>
      </c>
      <c r="J42" s="19">
        <v>1030.7032943766901</v>
      </c>
    </row>
    <row r="44" spans="1:10" x14ac:dyDescent="0.2">
      <c r="A44" s="13" t="s">
        <v>20</v>
      </c>
    </row>
    <row r="45" spans="1:10" x14ac:dyDescent="0.2">
      <c r="A45" s="13" t="s">
        <v>100</v>
      </c>
    </row>
    <row r="46" spans="1:10" x14ac:dyDescent="0.2">
      <c r="A46" s="13" t="s">
        <v>82</v>
      </c>
    </row>
    <row r="47" spans="1:10" x14ac:dyDescent="0.2">
      <c r="A47" s="13" t="s">
        <v>24</v>
      </c>
    </row>
    <row r="48" spans="1:10" x14ac:dyDescent="0.2">
      <c r="A48" s="13"/>
    </row>
    <row r="49" spans="1:1" x14ac:dyDescent="0.2">
      <c r="A49" s="13" t="s">
        <v>141</v>
      </c>
    </row>
    <row r="50" spans="1:1" x14ac:dyDescent="0.2">
      <c r="A50" s="13" t="s">
        <v>276</v>
      </c>
    </row>
  </sheetData>
  <mergeCells count="1">
    <mergeCell ref="B6:J6"/>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J50"/>
  <sheetViews>
    <sheetView showGridLines="0" workbookViewId="0">
      <pane xSplit="1" ySplit="6" topLeftCell="B3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HYPERLINK("#'Contents'!A28", "Link to contents")</f>
        <v>Link to contents</v>
      </c>
    </row>
    <row r="3" spans="1:10" ht="15" x14ac:dyDescent="0.25">
      <c r="A3" s="2" t="s">
        <v>102</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2" t="s">
        <v>87</v>
      </c>
      <c r="B8" s="17">
        <v>200.84517645326301</v>
      </c>
      <c r="C8" s="17">
        <v>201.24948005978899</v>
      </c>
      <c r="D8" s="17">
        <v>207.79931382781001</v>
      </c>
      <c r="E8" s="17">
        <v>188.86991851813599</v>
      </c>
      <c r="F8" s="17">
        <v>195.948190388596</v>
      </c>
      <c r="G8" s="17">
        <v>202.73529557821399</v>
      </c>
      <c r="H8" s="17">
        <v>205.47450546024299</v>
      </c>
      <c r="I8" s="17">
        <v>203.05997631078401</v>
      </c>
      <c r="J8" s="17">
        <v>199.60376815601501</v>
      </c>
    </row>
    <row r="9" spans="1:10" x14ac:dyDescent="0.2">
      <c r="A9" s="22" t="s">
        <v>90</v>
      </c>
      <c r="B9" s="17">
        <v>719.96410680715098</v>
      </c>
      <c r="C9" s="17">
        <v>645.82382221734304</v>
      </c>
      <c r="D9" s="17">
        <v>630.45900575036899</v>
      </c>
      <c r="E9" s="17">
        <v>606.73638728253104</v>
      </c>
      <c r="F9" s="17">
        <v>498.39853903061203</v>
      </c>
      <c r="G9" s="17">
        <v>631.53931580949495</v>
      </c>
      <c r="H9" s="17">
        <v>628.08808486443797</v>
      </c>
      <c r="I9" s="17">
        <v>595.21511948891305</v>
      </c>
      <c r="J9" s="17">
        <v>606.73540103461596</v>
      </c>
    </row>
    <row r="10" spans="1:10" x14ac:dyDescent="0.2">
      <c r="A10" s="21" t="s">
        <v>15</v>
      </c>
      <c r="B10" s="25"/>
      <c r="C10" s="25"/>
      <c r="D10" s="25"/>
      <c r="E10" s="25"/>
      <c r="F10" s="25"/>
      <c r="G10" s="25"/>
      <c r="H10" s="25"/>
      <c r="I10" s="25"/>
      <c r="J10" s="25"/>
    </row>
    <row r="11" spans="1:10" x14ac:dyDescent="0.2">
      <c r="A11" s="22" t="s">
        <v>87</v>
      </c>
      <c r="B11" s="17">
        <v>180.926746645191</v>
      </c>
      <c r="C11" s="17">
        <v>181.04206168779601</v>
      </c>
      <c r="D11" s="17">
        <v>183.32658094453799</v>
      </c>
      <c r="E11" s="17">
        <v>170.84071140603399</v>
      </c>
      <c r="F11" s="17">
        <v>179.74435834822901</v>
      </c>
      <c r="G11" s="17">
        <v>186.766787002771</v>
      </c>
      <c r="H11" s="17">
        <v>179.365385044688</v>
      </c>
      <c r="I11" s="17">
        <v>181.126147378827</v>
      </c>
      <c r="J11" s="17">
        <v>182.72252332587399</v>
      </c>
    </row>
    <row r="12" spans="1:10" x14ac:dyDescent="0.2">
      <c r="A12" s="22" t="s">
        <v>90</v>
      </c>
      <c r="B12" s="17">
        <v>397.49658048005898</v>
      </c>
      <c r="C12" s="17">
        <v>166.61572126264301</v>
      </c>
      <c r="D12" s="17">
        <v>227.39644902516801</v>
      </c>
      <c r="E12" s="17">
        <v>278.05530266982498</v>
      </c>
      <c r="F12" s="17">
        <v>289.67561308019702</v>
      </c>
      <c r="G12" s="17">
        <v>412.92159316689202</v>
      </c>
      <c r="H12" s="17">
        <v>393.47136423246099</v>
      </c>
      <c r="I12" s="17">
        <v>373.71618141023998</v>
      </c>
      <c r="J12" s="17">
        <v>388.46596733995199</v>
      </c>
    </row>
    <row r="13" spans="1:10" x14ac:dyDescent="0.2">
      <c r="A13" s="21" t="s">
        <v>16</v>
      </c>
      <c r="B13" s="25"/>
      <c r="C13" s="25"/>
      <c r="D13" s="25"/>
      <c r="E13" s="25"/>
      <c r="F13" s="25"/>
      <c r="G13" s="25"/>
      <c r="H13" s="25"/>
      <c r="I13" s="25"/>
      <c r="J13" s="25"/>
    </row>
    <row r="14" spans="1:10" x14ac:dyDescent="0.2">
      <c r="A14" s="22" t="s">
        <v>87</v>
      </c>
      <c r="B14" s="17">
        <v>223.876189326803</v>
      </c>
      <c r="C14" s="17">
        <v>190.37973842149501</v>
      </c>
      <c r="D14" s="17">
        <v>157.663287060242</v>
      </c>
      <c r="E14" s="17">
        <v>163.95876750914999</v>
      </c>
      <c r="F14" s="17">
        <v>192.092958405296</v>
      </c>
      <c r="G14" s="17">
        <v>191.062381164095</v>
      </c>
      <c r="H14" s="17">
        <v>160.705454684042</v>
      </c>
      <c r="I14" s="17">
        <v>99.037548667194599</v>
      </c>
      <c r="J14" s="17">
        <v>90.438676070939295</v>
      </c>
    </row>
    <row r="15" spans="1:10" x14ac:dyDescent="0.2">
      <c r="A15" s="22" t="s">
        <v>90</v>
      </c>
      <c r="B15" s="17">
        <v>200.298967001558</v>
      </c>
      <c r="C15" s="17">
        <v>172.79106901937499</v>
      </c>
      <c r="D15" s="17">
        <v>59.974239571689303</v>
      </c>
      <c r="E15" s="17">
        <v>140.835387219984</v>
      </c>
      <c r="F15" s="17">
        <v>178.34374413314501</v>
      </c>
      <c r="G15" s="17">
        <v>97.212915476515093</v>
      </c>
      <c r="H15" s="17">
        <v>249.947872690487</v>
      </c>
      <c r="I15" s="17">
        <v>157.866517814047</v>
      </c>
      <c r="J15" s="17">
        <v>286.773341117727</v>
      </c>
    </row>
    <row r="16" spans="1:10" x14ac:dyDescent="0.2">
      <c r="A16" s="21" t="s">
        <v>17</v>
      </c>
      <c r="B16" s="25"/>
      <c r="C16" s="25"/>
      <c r="D16" s="25"/>
      <c r="E16" s="25"/>
      <c r="F16" s="25"/>
      <c r="G16" s="25"/>
      <c r="H16" s="25"/>
      <c r="I16" s="25"/>
      <c r="J16" s="25"/>
    </row>
    <row r="17" spans="1:10" x14ac:dyDescent="0.2">
      <c r="A17" s="22" t="s">
        <v>87</v>
      </c>
      <c r="B17" s="17">
        <v>231.186430020084</v>
      </c>
      <c r="C17" s="17">
        <v>232.52769967377799</v>
      </c>
      <c r="D17" s="17">
        <v>253.00415242365301</v>
      </c>
      <c r="E17" s="17">
        <v>233.271160463087</v>
      </c>
      <c r="F17" s="17">
        <v>225.53173854300101</v>
      </c>
      <c r="G17" s="17">
        <v>239.58766406741</v>
      </c>
      <c r="H17" s="17">
        <v>248.512103092519</v>
      </c>
      <c r="I17" s="17">
        <v>233.359641219998</v>
      </c>
      <c r="J17" s="17">
        <v>234.18815352607601</v>
      </c>
    </row>
    <row r="18" spans="1:10" x14ac:dyDescent="0.2">
      <c r="A18" s="23" t="s">
        <v>90</v>
      </c>
      <c r="B18" s="19">
        <v>792.89660093209795</v>
      </c>
      <c r="C18" s="19">
        <v>767.29149248457202</v>
      </c>
      <c r="D18" s="19">
        <v>819.07157575543999</v>
      </c>
      <c r="E18" s="19">
        <v>829.34073095147198</v>
      </c>
      <c r="F18" s="19">
        <v>567.09421927852804</v>
      </c>
      <c r="G18" s="19">
        <v>727.81795910494202</v>
      </c>
      <c r="H18" s="19">
        <v>698.11390440887601</v>
      </c>
      <c r="I18" s="19">
        <v>682.32118612699003</v>
      </c>
      <c r="J18" s="19">
        <v>709.05105398369597</v>
      </c>
    </row>
    <row r="19" spans="1:10" x14ac:dyDescent="0.2">
      <c r="A19" s="9" t="s">
        <v>18</v>
      </c>
    </row>
    <row r="20" spans="1:10" x14ac:dyDescent="0.2">
      <c r="A20" s="22" t="s">
        <v>87</v>
      </c>
      <c r="B20" s="17">
        <v>214.853851143047</v>
      </c>
      <c r="C20" s="17">
        <v>210.67701963899501</v>
      </c>
      <c r="D20" s="17">
        <v>209.841027182462</v>
      </c>
      <c r="E20" s="17">
        <v>206.08621571029801</v>
      </c>
      <c r="F20" s="17">
        <v>218.109248156879</v>
      </c>
      <c r="G20" s="17">
        <v>222.288855257683</v>
      </c>
      <c r="H20" s="17">
        <v>215.046843439318</v>
      </c>
      <c r="I20" s="17">
        <v>225.861274465256</v>
      </c>
      <c r="J20" s="17">
        <v>213.146842051927</v>
      </c>
    </row>
    <row r="21" spans="1:10" x14ac:dyDescent="0.2">
      <c r="A21" s="22" t="s">
        <v>90</v>
      </c>
      <c r="B21" s="17">
        <v>781.73010192343497</v>
      </c>
      <c r="C21" s="17">
        <v>941.21633264852699</v>
      </c>
      <c r="D21" s="17">
        <v>720.90360577346996</v>
      </c>
      <c r="E21" s="17">
        <v>952.82559136479097</v>
      </c>
      <c r="F21" s="17">
        <v>656.84599291868403</v>
      </c>
      <c r="G21" s="17">
        <v>753.51820260921602</v>
      </c>
      <c r="H21" s="17">
        <v>716.86437900427597</v>
      </c>
      <c r="I21" s="17">
        <v>751.86530180926104</v>
      </c>
      <c r="J21" s="17">
        <v>767.69147691654905</v>
      </c>
    </row>
    <row r="22" spans="1:10" x14ac:dyDescent="0.2">
      <c r="A22" s="21" t="s">
        <v>15</v>
      </c>
      <c r="B22" s="25"/>
      <c r="C22" s="25"/>
      <c r="D22" s="25"/>
      <c r="E22" s="25"/>
      <c r="F22" s="25"/>
      <c r="G22" s="25"/>
      <c r="H22" s="25"/>
      <c r="I22" s="25"/>
      <c r="J22" s="25"/>
    </row>
    <row r="23" spans="1:10" x14ac:dyDescent="0.2">
      <c r="A23" s="22" t="s">
        <v>87</v>
      </c>
      <c r="B23" s="17">
        <v>200.26564196381699</v>
      </c>
      <c r="C23" s="17">
        <v>194.22895140441599</v>
      </c>
      <c r="D23" s="17">
        <v>182.021965348398</v>
      </c>
      <c r="E23" s="17">
        <v>182.04322474563</v>
      </c>
      <c r="F23" s="17">
        <v>192.97232838116901</v>
      </c>
      <c r="G23" s="17">
        <v>194.448382157655</v>
      </c>
      <c r="H23" s="17">
        <v>191.481964945187</v>
      </c>
      <c r="I23" s="17">
        <v>194.85563468410399</v>
      </c>
      <c r="J23" s="17">
        <v>185.93246961695101</v>
      </c>
    </row>
    <row r="24" spans="1:10" x14ac:dyDescent="0.2">
      <c r="A24" s="22" t="s">
        <v>90</v>
      </c>
      <c r="B24" s="17">
        <v>324.85307777905001</v>
      </c>
      <c r="C24" s="17">
        <v>353.92430307183503</v>
      </c>
      <c r="D24" s="17">
        <v>318.39319172658998</v>
      </c>
      <c r="E24" s="17">
        <v>374.78394210737798</v>
      </c>
      <c r="F24" s="17">
        <v>396.650533662969</v>
      </c>
      <c r="G24" s="17">
        <v>481.22445598415698</v>
      </c>
      <c r="H24" s="17">
        <v>503.33676723832298</v>
      </c>
      <c r="I24" s="17">
        <v>538.56797985609899</v>
      </c>
      <c r="J24" s="17">
        <v>615.50259188617599</v>
      </c>
    </row>
    <row r="25" spans="1:10" x14ac:dyDescent="0.2">
      <c r="A25" s="21" t="s">
        <v>16</v>
      </c>
      <c r="B25" s="25"/>
      <c r="C25" s="25"/>
      <c r="D25" s="25"/>
      <c r="E25" s="25"/>
      <c r="F25" s="25"/>
      <c r="G25" s="25"/>
      <c r="H25" s="25"/>
      <c r="I25" s="25"/>
      <c r="J25" s="25"/>
    </row>
    <row r="26" spans="1:10" x14ac:dyDescent="0.2">
      <c r="A26" s="22" t="s">
        <v>87</v>
      </c>
      <c r="B26" s="17">
        <v>208.88690745305601</v>
      </c>
      <c r="C26" s="17">
        <v>147.66511427149899</v>
      </c>
      <c r="D26" s="17">
        <v>147.41867127395699</v>
      </c>
      <c r="E26" s="17">
        <v>146.599432963672</v>
      </c>
      <c r="F26" s="17">
        <v>198.66561719131701</v>
      </c>
      <c r="G26" s="17">
        <v>133.48078076554799</v>
      </c>
      <c r="H26" s="17">
        <v>166.63560864302301</v>
      </c>
      <c r="I26" s="17">
        <v>204.82199002199701</v>
      </c>
      <c r="J26" s="17">
        <v>127.698464418434</v>
      </c>
    </row>
    <row r="27" spans="1:10" x14ac:dyDescent="0.2">
      <c r="A27" s="22" t="s">
        <v>90</v>
      </c>
      <c r="B27" s="17">
        <v>74.799859317860196</v>
      </c>
      <c r="C27" s="17">
        <v>107.103455511002</v>
      </c>
      <c r="D27" s="17">
        <v>181.34899954639801</v>
      </c>
      <c r="E27" s="17">
        <v>117.596381317199</v>
      </c>
      <c r="F27" s="17">
        <v>139.13928536295501</v>
      </c>
      <c r="G27" s="17">
        <v>87.589828253016094</v>
      </c>
      <c r="H27" s="17">
        <v>143.95922172572901</v>
      </c>
      <c r="I27" s="17">
        <v>175.72892274944701</v>
      </c>
      <c r="J27" s="17">
        <v>196.91704908095201</v>
      </c>
    </row>
    <row r="28" spans="1:10" x14ac:dyDescent="0.2">
      <c r="A28" s="21" t="s">
        <v>17</v>
      </c>
      <c r="B28" s="25"/>
      <c r="C28" s="25"/>
      <c r="D28" s="25"/>
      <c r="E28" s="25"/>
      <c r="F28" s="25"/>
      <c r="G28" s="25"/>
      <c r="H28" s="25"/>
      <c r="I28" s="25"/>
      <c r="J28" s="25"/>
    </row>
    <row r="29" spans="1:10" x14ac:dyDescent="0.2">
      <c r="A29" s="22" t="s">
        <v>87</v>
      </c>
      <c r="B29" s="17">
        <v>237.840218717845</v>
      </c>
      <c r="C29" s="17">
        <v>236.11003157696999</v>
      </c>
      <c r="D29" s="17">
        <v>263.534646839635</v>
      </c>
      <c r="E29" s="17">
        <v>247.141404054784</v>
      </c>
      <c r="F29" s="17">
        <v>252.77923678391599</v>
      </c>
      <c r="G29" s="17">
        <v>258.84510757497901</v>
      </c>
      <c r="H29" s="17">
        <v>249.771172633464</v>
      </c>
      <c r="I29" s="17">
        <v>265.11649920332098</v>
      </c>
      <c r="J29" s="17">
        <v>246.336503362966</v>
      </c>
    </row>
    <row r="30" spans="1:10" x14ac:dyDescent="0.2">
      <c r="A30" s="23" t="s">
        <v>90</v>
      </c>
      <c r="B30" s="19">
        <v>890.259373381317</v>
      </c>
      <c r="C30" s="19">
        <v>1147.74519479021</v>
      </c>
      <c r="D30" s="19">
        <v>895.45117105634904</v>
      </c>
      <c r="E30" s="19">
        <v>1337.1706375398401</v>
      </c>
      <c r="F30" s="19">
        <v>803.17716778201498</v>
      </c>
      <c r="G30" s="19">
        <v>865.87715020745895</v>
      </c>
      <c r="H30" s="19">
        <v>832.87295804149301</v>
      </c>
      <c r="I30" s="19">
        <v>895.57666183746699</v>
      </c>
      <c r="J30" s="19">
        <v>859.92527595701097</v>
      </c>
    </row>
    <row r="31" spans="1:10" x14ac:dyDescent="0.2">
      <c r="A31" s="9" t="s">
        <v>19</v>
      </c>
    </row>
    <row r="32" spans="1:10" x14ac:dyDescent="0.2">
      <c r="A32" s="22" t="s">
        <v>87</v>
      </c>
      <c r="B32" s="17">
        <v>211.621870574621</v>
      </c>
      <c r="C32" s="17">
        <v>208.405692551302</v>
      </c>
      <c r="D32" s="17">
        <v>209.64267733636399</v>
      </c>
      <c r="E32" s="17">
        <v>201.567232052713</v>
      </c>
      <c r="F32" s="17">
        <v>211.73001800549099</v>
      </c>
      <c r="G32" s="17">
        <v>216.92391584987399</v>
      </c>
      <c r="H32" s="17">
        <v>212.16766239394599</v>
      </c>
      <c r="I32" s="17">
        <v>218.49734488067099</v>
      </c>
      <c r="J32" s="17">
        <v>208.59074738460799</v>
      </c>
    </row>
    <row r="33" spans="1:10" x14ac:dyDescent="0.2">
      <c r="A33" s="22" t="s">
        <v>90</v>
      </c>
      <c r="B33" s="17">
        <v>770.99042244605596</v>
      </c>
      <c r="C33" s="17">
        <v>900.44997126641999</v>
      </c>
      <c r="D33" s="17">
        <v>707.33533398995598</v>
      </c>
      <c r="E33" s="17">
        <v>900.45030830995699</v>
      </c>
      <c r="F33" s="17">
        <v>629.13693376996105</v>
      </c>
      <c r="G33" s="17">
        <v>730.95045511547403</v>
      </c>
      <c r="H33" s="17">
        <v>697.16875012376897</v>
      </c>
      <c r="I33" s="17">
        <v>721.61719827911804</v>
      </c>
      <c r="J33" s="17">
        <v>735.91808530450203</v>
      </c>
    </row>
    <row r="34" spans="1:10" x14ac:dyDescent="0.2">
      <c r="A34" s="21" t="s">
        <v>15</v>
      </c>
      <c r="B34" s="25"/>
      <c r="C34" s="25"/>
      <c r="D34" s="25"/>
      <c r="E34" s="25"/>
      <c r="F34" s="25"/>
      <c r="G34" s="25"/>
      <c r="H34" s="25"/>
      <c r="I34" s="25"/>
      <c r="J34" s="25"/>
    </row>
    <row r="35" spans="1:10" x14ac:dyDescent="0.2">
      <c r="A35" s="22" t="s">
        <v>87</v>
      </c>
      <c r="B35" s="17">
        <v>195.31486820410399</v>
      </c>
      <c r="C35" s="17">
        <v>190.89225054292501</v>
      </c>
      <c r="D35" s="17">
        <v>182.40369716058299</v>
      </c>
      <c r="E35" s="17">
        <v>179.46676586692899</v>
      </c>
      <c r="F35" s="17">
        <v>189.15237497506601</v>
      </c>
      <c r="G35" s="17">
        <v>192.35062921230499</v>
      </c>
      <c r="H35" s="17">
        <v>187.57502864850099</v>
      </c>
      <c r="I35" s="17">
        <v>190.248675318035</v>
      </c>
      <c r="J35" s="17">
        <v>184.714227725142</v>
      </c>
    </row>
    <row r="36" spans="1:10" x14ac:dyDescent="0.2">
      <c r="A36" s="22" t="s">
        <v>90</v>
      </c>
      <c r="B36" s="17">
        <v>337.18139687593498</v>
      </c>
      <c r="C36" s="17">
        <v>333.69122939251997</v>
      </c>
      <c r="D36" s="17">
        <v>305.533843911323</v>
      </c>
      <c r="E36" s="17">
        <v>359.91340624868701</v>
      </c>
      <c r="F36" s="17">
        <v>380.055895788736</v>
      </c>
      <c r="G36" s="17">
        <v>468.33030243240302</v>
      </c>
      <c r="H36" s="17">
        <v>482.529642623352</v>
      </c>
      <c r="I36" s="17">
        <v>512.90821532380698</v>
      </c>
      <c r="J36" s="17">
        <v>577.32172866206895</v>
      </c>
    </row>
    <row r="37" spans="1:10" x14ac:dyDescent="0.2">
      <c r="A37" s="21" t="s">
        <v>16</v>
      </c>
      <c r="B37" s="25"/>
      <c r="C37" s="25"/>
      <c r="D37" s="25"/>
      <c r="E37" s="25"/>
      <c r="F37" s="25"/>
      <c r="G37" s="25"/>
      <c r="H37" s="25"/>
      <c r="I37" s="25"/>
      <c r="J37" s="25"/>
    </row>
    <row r="38" spans="1:10" x14ac:dyDescent="0.2">
      <c r="A38" s="22" t="s">
        <v>87</v>
      </c>
      <c r="B38" s="17">
        <v>211.16740592773601</v>
      </c>
      <c r="C38" s="17">
        <v>164.68006113553901</v>
      </c>
      <c r="D38" s="17">
        <v>151.668342578579</v>
      </c>
      <c r="E38" s="17">
        <v>154.587141609414</v>
      </c>
      <c r="F38" s="17">
        <v>197.65799807072301</v>
      </c>
      <c r="G38" s="17">
        <v>155.37691058753401</v>
      </c>
      <c r="H38" s="17">
        <v>162.83310198532999</v>
      </c>
      <c r="I38" s="17">
        <v>158.41281800346999</v>
      </c>
      <c r="J38" s="17">
        <v>111.300055321127</v>
      </c>
    </row>
    <row r="39" spans="1:10" x14ac:dyDescent="0.2">
      <c r="A39" s="22" t="s">
        <v>90</v>
      </c>
      <c r="B39" s="17">
        <v>132.19655554260399</v>
      </c>
      <c r="C39" s="17">
        <v>130.40956087018901</v>
      </c>
      <c r="D39" s="17">
        <v>161.7538213144</v>
      </c>
      <c r="E39" s="17">
        <v>121.326373188267</v>
      </c>
      <c r="F39" s="17">
        <v>144.77271605825601</v>
      </c>
      <c r="G39" s="17">
        <v>90.650985127890706</v>
      </c>
      <c r="H39" s="17">
        <v>174.89776445362</v>
      </c>
      <c r="I39" s="17">
        <v>170.670108030558</v>
      </c>
      <c r="J39" s="17">
        <v>220.30698892264101</v>
      </c>
    </row>
    <row r="40" spans="1:10" x14ac:dyDescent="0.2">
      <c r="A40" s="21" t="s">
        <v>17</v>
      </c>
      <c r="B40" s="25"/>
      <c r="C40" s="25"/>
      <c r="D40" s="25"/>
      <c r="E40" s="25"/>
      <c r="F40" s="25"/>
      <c r="G40" s="25"/>
      <c r="H40" s="25"/>
      <c r="I40" s="25"/>
      <c r="J40" s="25"/>
    </row>
    <row r="41" spans="1:10" x14ac:dyDescent="0.2">
      <c r="A41" s="22" t="s">
        <v>87</v>
      </c>
      <c r="B41" s="17">
        <v>237.50933418247001</v>
      </c>
      <c r="C41" s="17">
        <v>235.58624013824399</v>
      </c>
      <c r="D41" s="17">
        <v>262.899274264479</v>
      </c>
      <c r="E41" s="17">
        <v>243.523970679332</v>
      </c>
      <c r="F41" s="17">
        <v>245.816741476392</v>
      </c>
      <c r="G41" s="17">
        <v>254.73718602745399</v>
      </c>
      <c r="H41" s="17">
        <v>250.06989631789699</v>
      </c>
      <c r="I41" s="17">
        <v>255.563781029105</v>
      </c>
      <c r="J41" s="17">
        <v>242.70749901985599</v>
      </c>
    </row>
    <row r="42" spans="1:10" x14ac:dyDescent="0.2">
      <c r="A42" s="23" t="s">
        <v>90</v>
      </c>
      <c r="B42" s="19">
        <v>873.42431812594396</v>
      </c>
      <c r="C42" s="19">
        <v>1096.37295380296</v>
      </c>
      <c r="D42" s="19">
        <v>884.03899357850901</v>
      </c>
      <c r="E42" s="19">
        <v>1262.1321812174999</v>
      </c>
      <c r="F42" s="19">
        <v>759.81028164016095</v>
      </c>
      <c r="G42" s="19">
        <v>841.41001595419198</v>
      </c>
      <c r="H42" s="19">
        <v>801.61102208880095</v>
      </c>
      <c r="I42" s="19">
        <v>850.17742052738095</v>
      </c>
      <c r="J42" s="19">
        <v>828.10955797704105</v>
      </c>
    </row>
    <row r="44" spans="1:10" x14ac:dyDescent="0.2">
      <c r="A44" s="13" t="s">
        <v>20</v>
      </c>
    </row>
    <row r="45" spans="1:10" x14ac:dyDescent="0.2">
      <c r="A45" s="13" t="s">
        <v>100</v>
      </c>
    </row>
    <row r="46" spans="1:10" x14ac:dyDescent="0.2">
      <c r="A46" s="13" t="s">
        <v>82</v>
      </c>
    </row>
    <row r="47" spans="1:10" x14ac:dyDescent="0.2">
      <c r="A47" s="13" t="s">
        <v>24</v>
      </c>
    </row>
    <row r="48" spans="1:10" x14ac:dyDescent="0.2">
      <c r="A48" s="13"/>
    </row>
    <row r="49" spans="1:1" x14ac:dyDescent="0.2">
      <c r="A49" s="13" t="s">
        <v>141</v>
      </c>
    </row>
    <row r="50" spans="1:1" x14ac:dyDescent="0.2">
      <c r="A50" s="13" t="s">
        <v>276</v>
      </c>
    </row>
  </sheetData>
  <mergeCells count="1">
    <mergeCell ref="B6:J6"/>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J50"/>
  <sheetViews>
    <sheetView showGridLines="0" workbookViewId="0">
      <pane xSplit="1" ySplit="6" topLeftCell="B40"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HYPERLINK("#'Contents'!A29", "Link to contents")</f>
        <v>Link to contents</v>
      </c>
    </row>
    <row r="3" spans="1:10" ht="15" x14ac:dyDescent="0.25">
      <c r="A3" s="2" t="s">
        <v>104</v>
      </c>
    </row>
    <row r="5" spans="1:10" x14ac:dyDescent="0.2">
      <c r="B5" s="5" t="s">
        <v>4</v>
      </c>
      <c r="C5" s="5" t="s">
        <v>5</v>
      </c>
      <c r="D5" s="5" t="s">
        <v>6</v>
      </c>
      <c r="E5" s="5" t="s">
        <v>7</v>
      </c>
      <c r="F5" s="5" t="s">
        <v>8</v>
      </c>
      <c r="G5" s="5" t="s">
        <v>9</v>
      </c>
      <c r="H5" s="5" t="s">
        <v>10</v>
      </c>
      <c r="I5" s="5" t="s">
        <v>11</v>
      </c>
      <c r="J5" s="5" t="s">
        <v>12</v>
      </c>
    </row>
    <row r="6" spans="1:10" x14ac:dyDescent="0.2">
      <c r="A6" s="6"/>
      <c r="B6" s="91" t="s">
        <v>105</v>
      </c>
      <c r="C6" s="92"/>
      <c r="D6" s="92"/>
      <c r="E6" s="92"/>
      <c r="F6" s="92"/>
      <c r="G6" s="92"/>
      <c r="H6" s="92"/>
      <c r="I6" s="92"/>
      <c r="J6" s="92"/>
    </row>
    <row r="7" spans="1:10" x14ac:dyDescent="0.2">
      <c r="A7" s="9" t="s">
        <v>14</v>
      </c>
    </row>
    <row r="8" spans="1:10" x14ac:dyDescent="0.2">
      <c r="A8" s="22" t="s">
        <v>87</v>
      </c>
      <c r="B8" s="17">
        <v>365.25</v>
      </c>
      <c r="C8" s="17">
        <v>365.25</v>
      </c>
      <c r="D8" s="17">
        <v>365.25</v>
      </c>
      <c r="E8" s="17">
        <v>365.25</v>
      </c>
      <c r="F8" s="17">
        <v>365.25</v>
      </c>
      <c r="G8" s="17">
        <v>365.25</v>
      </c>
      <c r="H8" s="17">
        <v>365.25</v>
      </c>
      <c r="I8" s="17">
        <v>365.25</v>
      </c>
      <c r="J8" s="17">
        <v>365.25</v>
      </c>
    </row>
    <row r="9" spans="1:10" x14ac:dyDescent="0.2">
      <c r="A9" s="22" t="s">
        <v>90</v>
      </c>
      <c r="B9" s="17">
        <v>273.9375</v>
      </c>
      <c r="C9" s="17">
        <v>182.625</v>
      </c>
      <c r="D9" s="17">
        <v>182.625</v>
      </c>
      <c r="E9" s="17">
        <v>182.625</v>
      </c>
      <c r="F9" s="17">
        <v>297.6875</v>
      </c>
      <c r="G9" s="17">
        <v>365.25</v>
      </c>
      <c r="H9" s="17">
        <v>365.25</v>
      </c>
      <c r="I9" s="17">
        <v>456.5625</v>
      </c>
      <c r="J9" s="17">
        <v>547.875</v>
      </c>
    </row>
    <row r="10" spans="1:10" x14ac:dyDescent="0.2">
      <c r="A10" s="21" t="s">
        <v>15</v>
      </c>
      <c r="B10" s="25"/>
      <c r="C10" s="25"/>
      <c r="D10" s="25"/>
      <c r="E10" s="25"/>
      <c r="F10" s="25"/>
      <c r="G10" s="25"/>
      <c r="H10" s="25"/>
      <c r="I10" s="25"/>
      <c r="J10" s="25"/>
    </row>
    <row r="11" spans="1:10" x14ac:dyDescent="0.2">
      <c r="A11" s="22" t="s">
        <v>87</v>
      </c>
      <c r="B11" s="17">
        <v>365.25</v>
      </c>
      <c r="C11" s="17">
        <v>334.8125</v>
      </c>
      <c r="D11" s="17">
        <v>365.25</v>
      </c>
      <c r="E11" s="17">
        <v>365.25</v>
      </c>
      <c r="F11" s="17">
        <v>365.25</v>
      </c>
      <c r="G11" s="17">
        <v>365.25</v>
      </c>
      <c r="H11" s="17">
        <v>304.375</v>
      </c>
      <c r="I11" s="17">
        <v>304.375</v>
      </c>
      <c r="J11" s="17">
        <v>365.25</v>
      </c>
    </row>
    <row r="12" spans="1:10" x14ac:dyDescent="0.2">
      <c r="A12" s="22" t="s">
        <v>90</v>
      </c>
      <c r="B12" s="17">
        <v>91.3125</v>
      </c>
      <c r="C12" s="17">
        <v>106.53125</v>
      </c>
      <c r="D12" s="17">
        <v>121.75</v>
      </c>
      <c r="E12" s="17">
        <v>121.75</v>
      </c>
      <c r="F12" s="17">
        <v>121.75</v>
      </c>
      <c r="G12" s="17">
        <v>182.625</v>
      </c>
      <c r="H12" s="17">
        <v>167.40625</v>
      </c>
      <c r="I12" s="17">
        <v>273.9375</v>
      </c>
      <c r="J12" s="17">
        <v>273.9375</v>
      </c>
    </row>
    <row r="13" spans="1:10" x14ac:dyDescent="0.2">
      <c r="A13" s="21" t="s">
        <v>16</v>
      </c>
      <c r="B13" s="25"/>
      <c r="C13" s="25"/>
      <c r="D13" s="25"/>
      <c r="E13" s="25"/>
      <c r="F13" s="25"/>
      <c r="G13" s="25"/>
      <c r="H13" s="25"/>
      <c r="I13" s="25"/>
      <c r="J13" s="25"/>
    </row>
    <row r="14" spans="1:10" x14ac:dyDescent="0.2">
      <c r="A14" s="22" t="s">
        <v>87</v>
      </c>
      <c r="B14" s="17">
        <v>365.25</v>
      </c>
      <c r="C14" s="17">
        <v>182.625</v>
      </c>
      <c r="D14" s="17">
        <v>273.9375</v>
      </c>
      <c r="E14" s="17">
        <v>334.8125</v>
      </c>
      <c r="F14" s="17">
        <v>273.9375</v>
      </c>
      <c r="G14" s="17">
        <v>273.9375</v>
      </c>
      <c r="H14" s="17">
        <v>273.9375</v>
      </c>
      <c r="I14" s="17">
        <v>273.9375</v>
      </c>
      <c r="J14" s="17">
        <v>273.9375</v>
      </c>
    </row>
    <row r="15" spans="1:10" x14ac:dyDescent="0.2">
      <c r="A15" s="22" t="s">
        <v>90</v>
      </c>
      <c r="B15" s="17">
        <v>91.3125</v>
      </c>
      <c r="C15" s="17">
        <v>35</v>
      </c>
      <c r="D15" s="17">
        <v>60.875</v>
      </c>
      <c r="E15" s="17">
        <v>54.4375</v>
      </c>
      <c r="F15" s="17">
        <v>76.09375</v>
      </c>
      <c r="G15" s="17">
        <v>22</v>
      </c>
      <c r="H15" s="17">
        <v>17.5</v>
      </c>
      <c r="I15" s="17">
        <v>14</v>
      </c>
      <c r="J15" s="17">
        <v>14</v>
      </c>
    </row>
    <row r="16" spans="1:10" x14ac:dyDescent="0.2">
      <c r="A16" s="21" t="s">
        <v>17</v>
      </c>
      <c r="B16" s="25"/>
      <c r="C16" s="25"/>
      <c r="D16" s="25"/>
      <c r="E16" s="25"/>
      <c r="F16" s="25"/>
      <c r="G16" s="25"/>
      <c r="H16" s="25"/>
      <c r="I16" s="25"/>
      <c r="J16" s="25"/>
    </row>
    <row r="17" spans="1:10" x14ac:dyDescent="0.2">
      <c r="A17" s="22" t="s">
        <v>87</v>
      </c>
      <c r="B17" s="17">
        <v>365.25</v>
      </c>
      <c r="C17" s="17">
        <v>365.25</v>
      </c>
      <c r="D17" s="17">
        <v>365.25</v>
      </c>
      <c r="E17" s="17">
        <v>365.25</v>
      </c>
      <c r="F17" s="17">
        <v>365.25</v>
      </c>
      <c r="G17" s="17">
        <v>365.25</v>
      </c>
      <c r="H17" s="17">
        <v>365.25</v>
      </c>
      <c r="I17" s="17">
        <v>365.25</v>
      </c>
      <c r="J17" s="17">
        <v>365.25</v>
      </c>
    </row>
    <row r="18" spans="1:10" x14ac:dyDescent="0.2">
      <c r="A18" s="23" t="s">
        <v>90</v>
      </c>
      <c r="B18" s="19">
        <v>547.875</v>
      </c>
      <c r="C18" s="19">
        <v>547.875</v>
      </c>
      <c r="D18" s="19">
        <v>487</v>
      </c>
      <c r="E18" s="19">
        <v>456.5625</v>
      </c>
      <c r="F18" s="19">
        <v>547.875</v>
      </c>
      <c r="G18" s="19">
        <v>547.875</v>
      </c>
      <c r="H18" s="19">
        <v>730.5</v>
      </c>
      <c r="I18" s="19">
        <v>730.5</v>
      </c>
      <c r="J18" s="19">
        <v>730.5</v>
      </c>
    </row>
    <row r="19" spans="1:10" x14ac:dyDescent="0.2">
      <c r="A19" s="9" t="s">
        <v>18</v>
      </c>
    </row>
    <row r="20" spans="1:10" x14ac:dyDescent="0.2">
      <c r="A20" s="22" t="s">
        <v>87</v>
      </c>
      <c r="B20" s="17">
        <v>365.25</v>
      </c>
      <c r="C20" s="17">
        <v>365.25</v>
      </c>
      <c r="D20" s="17">
        <v>365.25</v>
      </c>
      <c r="E20" s="17">
        <v>365.25</v>
      </c>
      <c r="F20" s="17">
        <v>365.25</v>
      </c>
      <c r="G20" s="17">
        <v>365.25</v>
      </c>
      <c r="H20" s="17">
        <v>365.25</v>
      </c>
      <c r="I20" s="17">
        <v>365.25</v>
      </c>
      <c r="J20" s="17">
        <v>365.25</v>
      </c>
    </row>
    <row r="21" spans="1:10" x14ac:dyDescent="0.2">
      <c r="A21" s="22" t="s">
        <v>90</v>
      </c>
      <c r="B21" s="17">
        <v>365.25</v>
      </c>
      <c r="C21" s="17">
        <v>273.9375</v>
      </c>
      <c r="D21" s="17">
        <v>273.9375</v>
      </c>
      <c r="E21" s="17">
        <v>273.9375</v>
      </c>
      <c r="F21" s="17">
        <v>365.25</v>
      </c>
      <c r="G21" s="17">
        <v>456.5625</v>
      </c>
      <c r="H21" s="17">
        <v>456.5625</v>
      </c>
      <c r="I21" s="17">
        <v>547.875</v>
      </c>
      <c r="J21" s="17">
        <v>547.875</v>
      </c>
    </row>
    <row r="22" spans="1:10" x14ac:dyDescent="0.2">
      <c r="A22" s="21" t="s">
        <v>15</v>
      </c>
      <c r="B22" s="25"/>
      <c r="C22" s="25"/>
      <c r="D22" s="25"/>
      <c r="E22" s="25"/>
      <c r="F22" s="25"/>
      <c r="G22" s="25"/>
      <c r="H22" s="25"/>
      <c r="I22" s="25"/>
      <c r="J22" s="25"/>
    </row>
    <row r="23" spans="1:10" x14ac:dyDescent="0.2">
      <c r="A23" s="22" t="s">
        <v>87</v>
      </c>
      <c r="B23" s="17">
        <v>365.25</v>
      </c>
      <c r="C23" s="17">
        <v>273.9375</v>
      </c>
      <c r="D23" s="17">
        <v>365.25</v>
      </c>
      <c r="E23" s="17">
        <v>273.9375</v>
      </c>
      <c r="F23" s="17">
        <v>304.375</v>
      </c>
      <c r="G23" s="17">
        <v>304.375</v>
      </c>
      <c r="H23" s="17">
        <v>289.15625</v>
      </c>
      <c r="I23" s="17">
        <v>365.25</v>
      </c>
      <c r="J23" s="17">
        <v>365.25</v>
      </c>
    </row>
    <row r="24" spans="1:10" x14ac:dyDescent="0.2">
      <c r="A24" s="22" t="s">
        <v>90</v>
      </c>
      <c r="B24" s="17">
        <v>91.3125</v>
      </c>
      <c r="C24" s="17">
        <v>121.75</v>
      </c>
      <c r="D24" s="17">
        <v>121.75</v>
      </c>
      <c r="E24" s="17">
        <v>121.75</v>
      </c>
      <c r="F24" s="17">
        <v>182.625</v>
      </c>
      <c r="G24" s="17">
        <v>182.625</v>
      </c>
      <c r="H24" s="17">
        <v>213.0625</v>
      </c>
      <c r="I24" s="17">
        <v>365.25</v>
      </c>
      <c r="J24" s="17">
        <v>365.25</v>
      </c>
    </row>
    <row r="25" spans="1:10" x14ac:dyDescent="0.2">
      <c r="A25" s="21" t="s">
        <v>16</v>
      </c>
      <c r="B25" s="25"/>
      <c r="C25" s="25"/>
      <c r="D25" s="25"/>
      <c r="E25" s="25"/>
      <c r="F25" s="25"/>
      <c r="G25" s="25"/>
      <c r="H25" s="25"/>
      <c r="I25" s="25"/>
      <c r="J25" s="25"/>
    </row>
    <row r="26" spans="1:10" x14ac:dyDescent="0.2">
      <c r="A26" s="22" t="s">
        <v>87</v>
      </c>
      <c r="B26" s="17">
        <v>365.25</v>
      </c>
      <c r="C26" s="17">
        <v>273.9375</v>
      </c>
      <c r="D26" s="17">
        <v>228.28125</v>
      </c>
      <c r="E26" s="17">
        <v>258.71875</v>
      </c>
      <c r="F26" s="17">
        <v>182.625</v>
      </c>
      <c r="G26" s="17">
        <v>182.625</v>
      </c>
      <c r="H26" s="17">
        <v>273.9375</v>
      </c>
      <c r="I26" s="17">
        <v>365.25</v>
      </c>
      <c r="J26" s="17">
        <v>319.59375</v>
      </c>
    </row>
    <row r="27" spans="1:10" x14ac:dyDescent="0.2">
      <c r="A27" s="22" t="s">
        <v>90</v>
      </c>
      <c r="B27" s="17">
        <v>14</v>
      </c>
      <c r="C27" s="17">
        <v>30.4375</v>
      </c>
      <c r="D27" s="17">
        <v>30.4375</v>
      </c>
      <c r="E27" s="17">
        <v>42</v>
      </c>
      <c r="F27" s="17">
        <v>14</v>
      </c>
      <c r="G27" s="17">
        <v>14</v>
      </c>
      <c r="H27" s="17">
        <v>14</v>
      </c>
      <c r="I27" s="17">
        <v>14</v>
      </c>
      <c r="J27" s="17">
        <v>14</v>
      </c>
    </row>
    <row r="28" spans="1:10" x14ac:dyDescent="0.2">
      <c r="A28" s="21" t="s">
        <v>17</v>
      </c>
      <c r="B28" s="25"/>
      <c r="C28" s="25"/>
      <c r="D28" s="25"/>
      <c r="E28" s="25"/>
      <c r="F28" s="25"/>
      <c r="G28" s="25"/>
      <c r="H28" s="25"/>
      <c r="I28" s="25"/>
      <c r="J28" s="25"/>
    </row>
    <row r="29" spans="1:10" x14ac:dyDescent="0.2">
      <c r="A29" s="22" t="s">
        <v>87</v>
      </c>
      <c r="B29" s="17">
        <v>365.25</v>
      </c>
      <c r="C29" s="17">
        <v>365.25</v>
      </c>
      <c r="D29" s="17">
        <v>365.25</v>
      </c>
      <c r="E29" s="17">
        <v>365.25</v>
      </c>
      <c r="F29" s="17">
        <v>365.25</v>
      </c>
      <c r="G29" s="17">
        <v>365.25</v>
      </c>
      <c r="H29" s="17">
        <v>365.25</v>
      </c>
      <c r="I29" s="17">
        <v>365.25</v>
      </c>
      <c r="J29" s="17">
        <v>365.25</v>
      </c>
    </row>
    <row r="30" spans="1:10" x14ac:dyDescent="0.2">
      <c r="A30" s="23" t="s">
        <v>90</v>
      </c>
      <c r="B30" s="19">
        <v>639.1875</v>
      </c>
      <c r="C30" s="19">
        <v>547.875</v>
      </c>
      <c r="D30" s="19">
        <v>547.875</v>
      </c>
      <c r="E30" s="19">
        <v>547.875</v>
      </c>
      <c r="F30" s="19">
        <v>547.875</v>
      </c>
      <c r="G30" s="19">
        <v>730.5</v>
      </c>
      <c r="H30" s="19">
        <v>730.5</v>
      </c>
      <c r="I30" s="19">
        <v>913.125</v>
      </c>
      <c r="J30" s="19">
        <v>913.125</v>
      </c>
    </row>
    <row r="31" spans="1:10" x14ac:dyDescent="0.2">
      <c r="A31" s="9" t="s">
        <v>19</v>
      </c>
    </row>
    <row r="32" spans="1:10" x14ac:dyDescent="0.2">
      <c r="A32" s="22" t="s">
        <v>87</v>
      </c>
      <c r="B32" s="17">
        <v>365.25</v>
      </c>
      <c r="C32" s="17">
        <v>365.25</v>
      </c>
      <c r="D32" s="17">
        <v>365.25</v>
      </c>
      <c r="E32" s="17">
        <v>365.25</v>
      </c>
      <c r="F32" s="17">
        <v>365.25</v>
      </c>
      <c r="G32" s="17">
        <v>365.25</v>
      </c>
      <c r="H32" s="17">
        <v>365.25</v>
      </c>
      <c r="I32" s="17">
        <v>365.25</v>
      </c>
      <c r="J32" s="17">
        <v>365.25</v>
      </c>
    </row>
    <row r="33" spans="1:10" x14ac:dyDescent="0.2">
      <c r="A33" s="22" t="s">
        <v>90</v>
      </c>
      <c r="B33" s="17">
        <v>365.25</v>
      </c>
      <c r="C33" s="17">
        <v>273.9375</v>
      </c>
      <c r="D33" s="17">
        <v>273.9375</v>
      </c>
      <c r="E33" s="17">
        <v>273.9375</v>
      </c>
      <c r="F33" s="17">
        <v>365.25</v>
      </c>
      <c r="G33" s="17">
        <v>456.5625</v>
      </c>
      <c r="H33" s="17">
        <v>426.125</v>
      </c>
      <c r="I33" s="17">
        <v>547.875</v>
      </c>
      <c r="J33" s="17">
        <v>547.875</v>
      </c>
    </row>
    <row r="34" spans="1:10" x14ac:dyDescent="0.2">
      <c r="A34" s="21" t="s">
        <v>15</v>
      </c>
      <c r="B34" s="25"/>
      <c r="C34" s="25"/>
      <c r="D34" s="25"/>
      <c r="E34" s="25"/>
      <c r="F34" s="25"/>
      <c r="G34" s="25"/>
      <c r="H34" s="25"/>
      <c r="I34" s="25"/>
      <c r="J34" s="25"/>
    </row>
    <row r="35" spans="1:10" x14ac:dyDescent="0.2">
      <c r="A35" s="22" t="s">
        <v>87</v>
      </c>
      <c r="B35" s="17">
        <v>365.25</v>
      </c>
      <c r="C35" s="17">
        <v>273.9375</v>
      </c>
      <c r="D35" s="17">
        <v>365.25</v>
      </c>
      <c r="E35" s="17">
        <v>304.375</v>
      </c>
      <c r="F35" s="17">
        <v>304.375</v>
      </c>
      <c r="G35" s="17">
        <v>304.375</v>
      </c>
      <c r="H35" s="17">
        <v>304.375</v>
      </c>
      <c r="I35" s="17">
        <v>304.375</v>
      </c>
      <c r="J35" s="17">
        <v>365.25</v>
      </c>
    </row>
    <row r="36" spans="1:10" x14ac:dyDescent="0.2">
      <c r="A36" s="22" t="s">
        <v>90</v>
      </c>
      <c r="B36" s="17">
        <v>91.3125</v>
      </c>
      <c r="C36" s="17">
        <v>121.75</v>
      </c>
      <c r="D36" s="17">
        <v>121.75</v>
      </c>
      <c r="E36" s="17">
        <v>121.75</v>
      </c>
      <c r="F36" s="17">
        <v>182.625</v>
      </c>
      <c r="G36" s="17">
        <v>182.625</v>
      </c>
      <c r="H36" s="17">
        <v>182.625</v>
      </c>
      <c r="I36" s="17">
        <v>365.25</v>
      </c>
      <c r="J36" s="17">
        <v>365.25</v>
      </c>
    </row>
    <row r="37" spans="1:10" x14ac:dyDescent="0.2">
      <c r="A37" s="21" t="s">
        <v>16</v>
      </c>
      <c r="B37" s="25"/>
      <c r="C37" s="25"/>
      <c r="D37" s="25"/>
      <c r="E37" s="25"/>
      <c r="F37" s="25"/>
      <c r="G37" s="25"/>
      <c r="H37" s="25"/>
      <c r="I37" s="25"/>
      <c r="J37" s="25"/>
    </row>
    <row r="38" spans="1:10" x14ac:dyDescent="0.2">
      <c r="A38" s="22" t="s">
        <v>87</v>
      </c>
      <c r="B38" s="17">
        <v>365.25</v>
      </c>
      <c r="C38" s="17">
        <v>213.0625</v>
      </c>
      <c r="D38" s="17">
        <v>273.9375</v>
      </c>
      <c r="E38" s="17">
        <v>273.9375</v>
      </c>
      <c r="F38" s="17">
        <v>273.9375</v>
      </c>
      <c r="G38" s="17">
        <v>273.9375</v>
      </c>
      <c r="H38" s="17">
        <v>273.9375</v>
      </c>
      <c r="I38" s="17">
        <v>273.9375</v>
      </c>
      <c r="J38" s="17">
        <v>273.9375</v>
      </c>
    </row>
    <row r="39" spans="1:10" x14ac:dyDescent="0.2">
      <c r="A39" s="22" t="s">
        <v>90</v>
      </c>
      <c r="B39" s="17">
        <v>25.71875</v>
      </c>
      <c r="C39" s="17">
        <v>30.4375</v>
      </c>
      <c r="D39" s="17">
        <v>30.4375</v>
      </c>
      <c r="E39" s="17">
        <v>45</v>
      </c>
      <c r="F39" s="17">
        <v>18.5</v>
      </c>
      <c r="G39" s="17">
        <v>14</v>
      </c>
      <c r="H39" s="17">
        <v>14</v>
      </c>
      <c r="I39" s="17">
        <v>14</v>
      </c>
      <c r="J39" s="17">
        <v>14</v>
      </c>
    </row>
    <row r="40" spans="1:10" x14ac:dyDescent="0.2">
      <c r="A40" s="21" t="s">
        <v>17</v>
      </c>
      <c r="B40" s="25"/>
      <c r="C40" s="25"/>
      <c r="D40" s="25"/>
      <c r="E40" s="25"/>
      <c r="F40" s="25"/>
      <c r="G40" s="25"/>
      <c r="H40" s="25"/>
      <c r="I40" s="25"/>
      <c r="J40" s="25"/>
    </row>
    <row r="41" spans="1:10" x14ac:dyDescent="0.2">
      <c r="A41" s="22" t="s">
        <v>87</v>
      </c>
      <c r="B41" s="17">
        <v>365.25</v>
      </c>
      <c r="C41" s="17">
        <v>365.25</v>
      </c>
      <c r="D41" s="17">
        <v>365.25</v>
      </c>
      <c r="E41" s="17">
        <v>365.25</v>
      </c>
      <c r="F41" s="17">
        <v>365.25</v>
      </c>
      <c r="G41" s="17">
        <v>365.25</v>
      </c>
      <c r="H41" s="17">
        <v>365.25</v>
      </c>
      <c r="I41" s="17">
        <v>365.25</v>
      </c>
      <c r="J41" s="17">
        <v>365.25</v>
      </c>
    </row>
    <row r="42" spans="1:10" x14ac:dyDescent="0.2">
      <c r="A42" s="23" t="s">
        <v>90</v>
      </c>
      <c r="B42" s="19">
        <v>608.75</v>
      </c>
      <c r="C42" s="19">
        <v>547.875</v>
      </c>
      <c r="D42" s="19">
        <v>547.875</v>
      </c>
      <c r="E42" s="19">
        <v>487</v>
      </c>
      <c r="F42" s="19">
        <v>547.875</v>
      </c>
      <c r="G42" s="19">
        <v>730.5</v>
      </c>
      <c r="H42" s="19">
        <v>730.5</v>
      </c>
      <c r="I42" s="19">
        <v>882.6875</v>
      </c>
      <c r="J42" s="19">
        <v>913.125</v>
      </c>
    </row>
    <row r="44" spans="1:10" x14ac:dyDescent="0.2">
      <c r="A44" s="13" t="s">
        <v>20</v>
      </c>
    </row>
    <row r="45" spans="1:10" x14ac:dyDescent="0.2">
      <c r="A45" s="13" t="s">
        <v>100</v>
      </c>
    </row>
    <row r="46" spans="1:10" x14ac:dyDescent="0.2">
      <c r="A46" s="13" t="s">
        <v>82</v>
      </c>
    </row>
    <row r="47" spans="1:10" x14ac:dyDescent="0.2">
      <c r="A47" s="13" t="s">
        <v>24</v>
      </c>
    </row>
    <row r="48" spans="1:10" x14ac:dyDescent="0.2">
      <c r="A48" s="13"/>
    </row>
    <row r="49" spans="1:1" x14ac:dyDescent="0.2">
      <c r="A49" s="13" t="s">
        <v>141</v>
      </c>
    </row>
    <row r="50" spans="1:1" x14ac:dyDescent="0.2">
      <c r="A50" s="13" t="s">
        <v>276</v>
      </c>
    </row>
  </sheetData>
  <mergeCells count="1">
    <mergeCell ref="B6:J6"/>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S108"/>
  <sheetViews>
    <sheetView showGridLines="0" workbookViewId="0">
      <pane xSplit="1" ySplit="7" topLeftCell="B9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HYPERLINK("#'Contents'!A30", "Link to contents")</f>
        <v>Link to contents</v>
      </c>
    </row>
    <row r="3" spans="1:19" ht="15" x14ac:dyDescent="0.25">
      <c r="A3" s="2" t="s">
        <v>107</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13</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0">
        <v>1637</v>
      </c>
      <c r="C9" s="20">
        <v>659</v>
      </c>
      <c r="D9" s="20">
        <v>2031</v>
      </c>
      <c r="E9" s="20">
        <v>921</v>
      </c>
      <c r="F9" s="20">
        <v>2652</v>
      </c>
      <c r="G9" s="20">
        <v>1177</v>
      </c>
      <c r="H9" s="20">
        <v>3019</v>
      </c>
      <c r="I9" s="20">
        <v>1299</v>
      </c>
      <c r="J9" s="20">
        <v>3063</v>
      </c>
      <c r="K9" s="20">
        <v>1098</v>
      </c>
      <c r="L9" s="20">
        <v>2871</v>
      </c>
      <c r="M9" s="20">
        <v>1001</v>
      </c>
      <c r="N9" s="20">
        <v>3082</v>
      </c>
      <c r="O9" s="20">
        <v>1070</v>
      </c>
      <c r="P9" s="20">
        <v>2499</v>
      </c>
      <c r="Q9" s="20">
        <v>926</v>
      </c>
      <c r="R9" s="20">
        <v>3264</v>
      </c>
      <c r="S9" s="20">
        <v>1227</v>
      </c>
    </row>
    <row r="10" spans="1:19" x14ac:dyDescent="0.2">
      <c r="A10" s="22" t="s">
        <v>87</v>
      </c>
      <c r="B10" s="7">
        <v>206</v>
      </c>
      <c r="C10" s="7">
        <v>17</v>
      </c>
      <c r="D10" s="7">
        <v>259</v>
      </c>
      <c r="E10" s="7">
        <v>30</v>
      </c>
      <c r="F10" s="7">
        <v>360</v>
      </c>
      <c r="G10" s="7">
        <v>35</v>
      </c>
      <c r="H10" s="7">
        <v>438</v>
      </c>
      <c r="I10" s="7">
        <v>40</v>
      </c>
      <c r="J10" s="7">
        <v>453</v>
      </c>
      <c r="K10" s="7">
        <v>36</v>
      </c>
      <c r="L10" s="7">
        <v>408</v>
      </c>
      <c r="M10" s="7">
        <v>35</v>
      </c>
      <c r="N10" s="7">
        <v>452</v>
      </c>
      <c r="O10" s="7">
        <v>50</v>
      </c>
      <c r="P10" s="7">
        <v>365</v>
      </c>
      <c r="Q10" s="7">
        <v>35</v>
      </c>
      <c r="R10" s="7">
        <v>427</v>
      </c>
      <c r="S10" s="7">
        <v>30</v>
      </c>
    </row>
    <row r="11" spans="1:19" x14ac:dyDescent="0.2">
      <c r="A11" s="22" t="s">
        <v>52</v>
      </c>
      <c r="B11" s="7">
        <v>269</v>
      </c>
      <c r="C11" s="7">
        <v>314</v>
      </c>
      <c r="D11" s="7">
        <v>335</v>
      </c>
      <c r="E11" s="7">
        <v>418</v>
      </c>
      <c r="F11" s="7">
        <v>360</v>
      </c>
      <c r="G11" s="7">
        <v>526</v>
      </c>
      <c r="H11" s="7">
        <v>397</v>
      </c>
      <c r="I11" s="7">
        <v>619</v>
      </c>
      <c r="J11" s="7">
        <v>353</v>
      </c>
      <c r="K11" s="7">
        <v>474</v>
      </c>
      <c r="L11" s="7">
        <v>262</v>
      </c>
      <c r="M11" s="7">
        <v>374</v>
      </c>
      <c r="N11" s="7">
        <v>270</v>
      </c>
      <c r="O11" s="7">
        <v>400</v>
      </c>
      <c r="P11" s="7">
        <v>190</v>
      </c>
      <c r="Q11" s="7">
        <v>355</v>
      </c>
      <c r="R11" s="7">
        <v>235</v>
      </c>
      <c r="S11" s="7">
        <v>366</v>
      </c>
    </row>
    <row r="12" spans="1:19" x14ac:dyDescent="0.2">
      <c r="A12" s="22" t="s">
        <v>88</v>
      </c>
      <c r="B12" s="7">
        <v>102</v>
      </c>
      <c r="C12" s="7">
        <v>37</v>
      </c>
      <c r="D12" s="7">
        <v>138</v>
      </c>
      <c r="E12" s="7">
        <v>50</v>
      </c>
      <c r="F12" s="7">
        <v>191</v>
      </c>
      <c r="G12" s="7">
        <v>54</v>
      </c>
      <c r="H12" s="7">
        <v>234</v>
      </c>
      <c r="I12" s="7">
        <v>61</v>
      </c>
      <c r="J12" s="7">
        <v>254</v>
      </c>
      <c r="K12" s="7">
        <v>59</v>
      </c>
      <c r="L12" s="7">
        <v>255</v>
      </c>
      <c r="M12" s="7">
        <v>51</v>
      </c>
      <c r="N12" s="7">
        <v>290</v>
      </c>
      <c r="O12" s="7">
        <v>67</v>
      </c>
      <c r="P12" s="7">
        <v>251</v>
      </c>
      <c r="Q12" s="7">
        <v>68</v>
      </c>
      <c r="R12" s="7">
        <v>345</v>
      </c>
      <c r="S12" s="7">
        <v>87</v>
      </c>
    </row>
    <row r="13" spans="1:19" x14ac:dyDescent="0.2">
      <c r="A13" s="22" t="s">
        <v>108</v>
      </c>
      <c r="B13" s="7">
        <v>1008</v>
      </c>
      <c r="C13" s="7">
        <v>289</v>
      </c>
      <c r="D13" s="7">
        <v>1229</v>
      </c>
      <c r="E13" s="7">
        <v>423</v>
      </c>
      <c r="F13" s="7">
        <v>1641</v>
      </c>
      <c r="G13" s="7">
        <v>558</v>
      </c>
      <c r="H13" s="7">
        <v>1802</v>
      </c>
      <c r="I13" s="7">
        <v>573</v>
      </c>
      <c r="J13" s="7">
        <v>1847</v>
      </c>
      <c r="K13" s="7">
        <v>521</v>
      </c>
      <c r="L13" s="7">
        <v>1749</v>
      </c>
      <c r="M13" s="7">
        <v>533</v>
      </c>
      <c r="N13" s="7">
        <v>1881</v>
      </c>
      <c r="O13" s="7">
        <v>541</v>
      </c>
      <c r="P13" s="7">
        <v>1514</v>
      </c>
      <c r="Q13" s="7">
        <v>462</v>
      </c>
      <c r="R13" s="7">
        <v>2076</v>
      </c>
      <c r="S13" s="7">
        <v>736</v>
      </c>
    </row>
    <row r="14" spans="1:19" x14ac:dyDescent="0.2">
      <c r="A14" s="22" t="s">
        <v>90</v>
      </c>
      <c r="B14" s="7">
        <v>52</v>
      </c>
      <c r="C14" s="7">
        <v>2</v>
      </c>
      <c r="D14" s="7">
        <v>70</v>
      </c>
      <c r="E14" s="7">
        <v>0</v>
      </c>
      <c r="F14" s="7">
        <v>100</v>
      </c>
      <c r="G14" s="7">
        <v>4</v>
      </c>
      <c r="H14" s="7">
        <v>148</v>
      </c>
      <c r="I14" s="7">
        <v>6</v>
      </c>
      <c r="J14" s="7">
        <v>156</v>
      </c>
      <c r="K14" s="7">
        <v>8</v>
      </c>
      <c r="L14" s="7">
        <v>197</v>
      </c>
      <c r="M14" s="7">
        <v>8</v>
      </c>
      <c r="N14" s="7">
        <v>189</v>
      </c>
      <c r="O14" s="7">
        <v>12</v>
      </c>
      <c r="P14" s="7">
        <v>179</v>
      </c>
      <c r="Q14" s="7">
        <v>6</v>
      </c>
      <c r="R14" s="7">
        <v>181</v>
      </c>
      <c r="S14" s="7">
        <v>8</v>
      </c>
    </row>
    <row r="15" spans="1:19" x14ac:dyDescent="0.2">
      <c r="A15" s="21" t="s">
        <v>61</v>
      </c>
      <c r="B15" s="20">
        <v>909</v>
      </c>
      <c r="C15" s="20">
        <v>1390</v>
      </c>
      <c r="D15" s="20">
        <v>1136</v>
      </c>
      <c r="E15" s="20">
        <v>1820</v>
      </c>
      <c r="F15" s="20">
        <v>1575</v>
      </c>
      <c r="G15" s="20">
        <v>2256</v>
      </c>
      <c r="H15" s="20">
        <v>1970</v>
      </c>
      <c r="I15" s="20">
        <v>2346</v>
      </c>
      <c r="J15" s="20">
        <v>2028</v>
      </c>
      <c r="K15" s="20">
        <v>2136</v>
      </c>
      <c r="L15" s="20">
        <v>1982</v>
      </c>
      <c r="M15" s="20">
        <v>1888</v>
      </c>
      <c r="N15" s="20">
        <v>2146</v>
      </c>
      <c r="O15" s="20">
        <v>2005</v>
      </c>
      <c r="P15" s="20">
        <v>1787</v>
      </c>
      <c r="Q15" s="20">
        <v>1641</v>
      </c>
      <c r="R15" s="20">
        <v>2290</v>
      </c>
      <c r="S15" s="20">
        <v>2200</v>
      </c>
    </row>
    <row r="16" spans="1:19" x14ac:dyDescent="0.2">
      <c r="A16" s="22" t="s">
        <v>87</v>
      </c>
      <c r="B16" s="7">
        <v>166</v>
      </c>
      <c r="C16" s="7">
        <v>57</v>
      </c>
      <c r="D16" s="7">
        <v>194</v>
      </c>
      <c r="E16" s="7">
        <v>96</v>
      </c>
      <c r="F16" s="7">
        <v>296</v>
      </c>
      <c r="G16" s="7">
        <v>99</v>
      </c>
      <c r="H16" s="7">
        <v>371</v>
      </c>
      <c r="I16" s="7">
        <v>106</v>
      </c>
      <c r="J16" s="7">
        <v>391</v>
      </c>
      <c r="K16" s="7">
        <v>99</v>
      </c>
      <c r="L16" s="7">
        <v>355</v>
      </c>
      <c r="M16" s="7">
        <v>87</v>
      </c>
      <c r="N16" s="7">
        <v>399</v>
      </c>
      <c r="O16" s="7">
        <v>103</v>
      </c>
      <c r="P16" s="7">
        <v>323</v>
      </c>
      <c r="Q16" s="7">
        <v>77</v>
      </c>
      <c r="R16" s="7">
        <v>375</v>
      </c>
      <c r="S16" s="7">
        <v>82</v>
      </c>
    </row>
    <row r="17" spans="1:19" x14ac:dyDescent="0.2">
      <c r="A17" s="22" t="s">
        <v>52</v>
      </c>
      <c r="B17" s="7">
        <v>60</v>
      </c>
      <c r="C17" s="7">
        <v>524</v>
      </c>
      <c r="D17" s="7">
        <v>77</v>
      </c>
      <c r="E17" s="7">
        <v>678</v>
      </c>
      <c r="F17" s="7">
        <v>99</v>
      </c>
      <c r="G17" s="7">
        <v>788</v>
      </c>
      <c r="H17" s="7">
        <v>118</v>
      </c>
      <c r="I17" s="7">
        <v>898</v>
      </c>
      <c r="J17" s="7">
        <v>100</v>
      </c>
      <c r="K17" s="7">
        <v>727</v>
      </c>
      <c r="L17" s="7">
        <v>60</v>
      </c>
      <c r="M17" s="7">
        <v>575</v>
      </c>
      <c r="N17" s="7">
        <v>76</v>
      </c>
      <c r="O17" s="7">
        <v>593</v>
      </c>
      <c r="P17" s="7">
        <v>68</v>
      </c>
      <c r="Q17" s="7">
        <v>477</v>
      </c>
      <c r="R17" s="7">
        <v>89</v>
      </c>
      <c r="S17" s="7">
        <v>512</v>
      </c>
    </row>
    <row r="18" spans="1:19" x14ac:dyDescent="0.2">
      <c r="A18" s="22" t="s">
        <v>88</v>
      </c>
      <c r="B18" s="7">
        <v>62</v>
      </c>
      <c r="C18" s="7">
        <v>78</v>
      </c>
      <c r="D18" s="7">
        <v>86</v>
      </c>
      <c r="E18" s="7">
        <v>104</v>
      </c>
      <c r="F18" s="7">
        <v>119</v>
      </c>
      <c r="G18" s="7">
        <v>127</v>
      </c>
      <c r="H18" s="7">
        <v>167</v>
      </c>
      <c r="I18" s="7">
        <v>128</v>
      </c>
      <c r="J18" s="7">
        <v>172</v>
      </c>
      <c r="K18" s="7">
        <v>143</v>
      </c>
      <c r="L18" s="7">
        <v>198</v>
      </c>
      <c r="M18" s="7">
        <v>108</v>
      </c>
      <c r="N18" s="7">
        <v>222</v>
      </c>
      <c r="O18" s="7">
        <v>136</v>
      </c>
      <c r="P18" s="7">
        <v>201</v>
      </c>
      <c r="Q18" s="7">
        <v>121</v>
      </c>
      <c r="R18" s="7">
        <v>268</v>
      </c>
      <c r="S18" s="7">
        <v>164</v>
      </c>
    </row>
    <row r="19" spans="1:19" x14ac:dyDescent="0.2">
      <c r="A19" s="22" t="s">
        <v>108</v>
      </c>
      <c r="B19" s="7">
        <v>576</v>
      </c>
      <c r="C19" s="7">
        <v>721</v>
      </c>
      <c r="D19" s="7">
        <v>718</v>
      </c>
      <c r="E19" s="7">
        <v>934</v>
      </c>
      <c r="F19" s="7">
        <v>969</v>
      </c>
      <c r="G19" s="7">
        <v>1230</v>
      </c>
      <c r="H19" s="7">
        <v>1179</v>
      </c>
      <c r="I19" s="7">
        <v>1196</v>
      </c>
      <c r="J19" s="7">
        <v>1226</v>
      </c>
      <c r="K19" s="7">
        <v>1142</v>
      </c>
      <c r="L19" s="7">
        <v>1191</v>
      </c>
      <c r="M19" s="7">
        <v>1091</v>
      </c>
      <c r="N19" s="7">
        <v>1281</v>
      </c>
      <c r="O19" s="7">
        <v>1141</v>
      </c>
      <c r="P19" s="7">
        <v>1045</v>
      </c>
      <c r="Q19" s="7">
        <v>932</v>
      </c>
      <c r="R19" s="7">
        <v>1399</v>
      </c>
      <c r="S19" s="7">
        <v>1413</v>
      </c>
    </row>
    <row r="20" spans="1:19" x14ac:dyDescent="0.2">
      <c r="A20" s="22" t="s">
        <v>90</v>
      </c>
      <c r="B20" s="7">
        <v>45</v>
      </c>
      <c r="C20" s="7">
        <v>10</v>
      </c>
      <c r="D20" s="7">
        <v>61</v>
      </c>
      <c r="E20" s="7">
        <v>8</v>
      </c>
      <c r="F20" s="7">
        <v>92</v>
      </c>
      <c r="G20" s="7">
        <v>12</v>
      </c>
      <c r="H20" s="7">
        <v>135</v>
      </c>
      <c r="I20" s="7">
        <v>18</v>
      </c>
      <c r="J20" s="7">
        <v>139</v>
      </c>
      <c r="K20" s="7">
        <v>25</v>
      </c>
      <c r="L20" s="7">
        <v>178</v>
      </c>
      <c r="M20" s="7">
        <v>27</v>
      </c>
      <c r="N20" s="7">
        <v>168</v>
      </c>
      <c r="O20" s="7">
        <v>32</v>
      </c>
      <c r="P20" s="7">
        <v>150</v>
      </c>
      <c r="Q20" s="7">
        <v>34</v>
      </c>
      <c r="R20" s="7">
        <v>159</v>
      </c>
      <c r="S20" s="7">
        <v>29</v>
      </c>
    </row>
    <row r="21" spans="1:19" x14ac:dyDescent="0.2">
      <c r="A21" s="21" t="s">
        <v>62</v>
      </c>
      <c r="B21" s="20">
        <v>116</v>
      </c>
      <c r="C21" s="20">
        <v>2183</v>
      </c>
      <c r="D21" s="20">
        <v>143</v>
      </c>
      <c r="E21" s="20">
        <v>2811</v>
      </c>
      <c r="F21" s="20">
        <v>206</v>
      </c>
      <c r="G21" s="20">
        <v>3626</v>
      </c>
      <c r="H21" s="20">
        <v>232</v>
      </c>
      <c r="I21" s="20">
        <v>4083</v>
      </c>
      <c r="J21" s="20">
        <v>222</v>
      </c>
      <c r="K21" s="20">
        <v>3942</v>
      </c>
      <c r="L21" s="20">
        <v>174</v>
      </c>
      <c r="M21" s="20">
        <v>3694</v>
      </c>
      <c r="N21" s="20">
        <v>193</v>
      </c>
      <c r="O21" s="20">
        <v>3958</v>
      </c>
      <c r="P21" s="20">
        <v>145</v>
      </c>
      <c r="Q21" s="20">
        <v>3281</v>
      </c>
      <c r="R21" s="20">
        <v>244</v>
      </c>
      <c r="S21" s="20">
        <v>4245</v>
      </c>
    </row>
    <row r="22" spans="1:19" x14ac:dyDescent="0.2">
      <c r="A22" s="22" t="s">
        <v>87</v>
      </c>
      <c r="B22" s="7">
        <v>19</v>
      </c>
      <c r="C22" s="7">
        <v>204</v>
      </c>
      <c r="D22" s="7">
        <v>24</v>
      </c>
      <c r="E22" s="7">
        <v>266</v>
      </c>
      <c r="F22" s="7">
        <v>29</v>
      </c>
      <c r="G22" s="7">
        <v>366</v>
      </c>
      <c r="H22" s="7">
        <v>25</v>
      </c>
      <c r="I22" s="7">
        <v>453</v>
      </c>
      <c r="J22" s="7">
        <v>24</v>
      </c>
      <c r="K22" s="7">
        <v>466</v>
      </c>
      <c r="L22" s="7">
        <v>18</v>
      </c>
      <c r="M22" s="7">
        <v>421</v>
      </c>
      <c r="N22" s="7">
        <v>25</v>
      </c>
      <c r="O22" s="7">
        <v>476</v>
      </c>
      <c r="P22" s="7">
        <v>18</v>
      </c>
      <c r="Q22" s="7">
        <v>381</v>
      </c>
      <c r="R22" s="7">
        <v>23</v>
      </c>
      <c r="S22" s="7">
        <v>433</v>
      </c>
    </row>
    <row r="23" spans="1:19" x14ac:dyDescent="0.2">
      <c r="A23" s="22" t="s">
        <v>52</v>
      </c>
      <c r="B23" s="7">
        <v>12</v>
      </c>
      <c r="C23" s="7">
        <v>571</v>
      </c>
      <c r="D23" s="7">
        <v>13</v>
      </c>
      <c r="E23" s="7">
        <v>741</v>
      </c>
      <c r="F23" s="7">
        <v>26</v>
      </c>
      <c r="G23" s="7">
        <v>860</v>
      </c>
      <c r="H23" s="7">
        <v>27</v>
      </c>
      <c r="I23" s="7">
        <v>988</v>
      </c>
      <c r="J23" s="7">
        <v>24</v>
      </c>
      <c r="K23" s="7">
        <v>802</v>
      </c>
      <c r="L23" s="7">
        <v>15</v>
      </c>
      <c r="M23" s="7">
        <v>620</v>
      </c>
      <c r="N23" s="7">
        <v>23</v>
      </c>
      <c r="O23" s="7">
        <v>647</v>
      </c>
      <c r="P23" s="7">
        <v>11</v>
      </c>
      <c r="Q23" s="7">
        <v>534</v>
      </c>
      <c r="R23" s="7">
        <v>22</v>
      </c>
      <c r="S23" s="7">
        <v>580</v>
      </c>
    </row>
    <row r="24" spans="1:19" x14ac:dyDescent="0.2">
      <c r="A24" s="22" t="s">
        <v>88</v>
      </c>
      <c r="B24" s="7">
        <v>6</v>
      </c>
      <c r="C24" s="7">
        <v>135</v>
      </c>
      <c r="D24" s="7">
        <v>2</v>
      </c>
      <c r="E24" s="7">
        <v>186</v>
      </c>
      <c r="F24" s="7">
        <v>12</v>
      </c>
      <c r="G24" s="7">
        <v>234</v>
      </c>
      <c r="H24" s="7">
        <v>17</v>
      </c>
      <c r="I24" s="7">
        <v>278</v>
      </c>
      <c r="J24" s="7">
        <v>21</v>
      </c>
      <c r="K24" s="7">
        <v>294</v>
      </c>
      <c r="L24" s="7">
        <v>7</v>
      </c>
      <c r="M24" s="7">
        <v>299</v>
      </c>
      <c r="N24" s="7">
        <v>9</v>
      </c>
      <c r="O24" s="7">
        <v>349</v>
      </c>
      <c r="P24" s="7">
        <v>11</v>
      </c>
      <c r="Q24" s="7">
        <v>310</v>
      </c>
      <c r="R24" s="7">
        <v>21</v>
      </c>
      <c r="S24" s="7">
        <v>409</v>
      </c>
    </row>
    <row r="25" spans="1:19" x14ac:dyDescent="0.2">
      <c r="A25" s="22" t="s">
        <v>108</v>
      </c>
      <c r="B25" s="7">
        <v>79</v>
      </c>
      <c r="C25" s="7">
        <v>1219</v>
      </c>
      <c r="D25" s="7">
        <v>102</v>
      </c>
      <c r="E25" s="7">
        <v>1550</v>
      </c>
      <c r="F25" s="7">
        <v>137</v>
      </c>
      <c r="G25" s="7">
        <v>2063</v>
      </c>
      <c r="H25" s="7">
        <v>161</v>
      </c>
      <c r="I25" s="7">
        <v>2214</v>
      </c>
      <c r="J25" s="7">
        <v>151</v>
      </c>
      <c r="K25" s="7">
        <v>2218</v>
      </c>
      <c r="L25" s="7">
        <v>132</v>
      </c>
      <c r="M25" s="7">
        <v>2151</v>
      </c>
      <c r="N25" s="7">
        <v>134</v>
      </c>
      <c r="O25" s="7">
        <v>2288</v>
      </c>
      <c r="P25" s="7">
        <v>103</v>
      </c>
      <c r="Q25" s="7">
        <v>1874</v>
      </c>
      <c r="R25" s="7">
        <v>174</v>
      </c>
      <c r="S25" s="7">
        <v>2639</v>
      </c>
    </row>
    <row r="26" spans="1:19" x14ac:dyDescent="0.2">
      <c r="A26" s="22" t="s">
        <v>90</v>
      </c>
      <c r="B26" s="7">
        <v>0</v>
      </c>
      <c r="C26" s="7">
        <v>54</v>
      </c>
      <c r="D26" s="7">
        <v>2</v>
      </c>
      <c r="E26" s="7">
        <v>68</v>
      </c>
      <c r="F26" s="7">
        <v>2</v>
      </c>
      <c r="G26" s="7">
        <v>103</v>
      </c>
      <c r="H26" s="7">
        <v>2</v>
      </c>
      <c r="I26" s="7">
        <v>150</v>
      </c>
      <c r="J26" s="7">
        <v>2</v>
      </c>
      <c r="K26" s="7">
        <v>162</v>
      </c>
      <c r="L26" s="7">
        <v>2</v>
      </c>
      <c r="M26" s="7">
        <v>203</v>
      </c>
      <c r="N26" s="7">
        <v>2</v>
      </c>
      <c r="O26" s="7">
        <v>198</v>
      </c>
      <c r="P26" s="7">
        <v>2</v>
      </c>
      <c r="Q26" s="7">
        <v>182</v>
      </c>
      <c r="R26" s="7">
        <v>4</v>
      </c>
      <c r="S26" s="7">
        <v>184</v>
      </c>
    </row>
    <row r="27" spans="1:19" x14ac:dyDescent="0.2">
      <c r="A27" s="21" t="s">
        <v>63</v>
      </c>
      <c r="B27" s="20">
        <v>337</v>
      </c>
      <c r="C27" s="20">
        <v>1962</v>
      </c>
      <c r="D27" s="20">
        <v>395</v>
      </c>
      <c r="E27" s="20">
        <v>2561</v>
      </c>
      <c r="F27" s="20">
        <v>490</v>
      </c>
      <c r="G27" s="20">
        <v>3341</v>
      </c>
      <c r="H27" s="20">
        <v>526</v>
      </c>
      <c r="I27" s="20">
        <v>3790</v>
      </c>
      <c r="J27" s="20">
        <v>506</v>
      </c>
      <c r="K27" s="20">
        <v>3659</v>
      </c>
      <c r="L27" s="20">
        <v>551</v>
      </c>
      <c r="M27" s="20">
        <v>3316</v>
      </c>
      <c r="N27" s="20">
        <v>585</v>
      </c>
      <c r="O27" s="20">
        <v>3567</v>
      </c>
      <c r="P27" s="20">
        <v>464</v>
      </c>
      <c r="Q27" s="20">
        <v>2965</v>
      </c>
      <c r="R27" s="20">
        <v>594</v>
      </c>
      <c r="S27" s="20">
        <v>3894</v>
      </c>
    </row>
    <row r="28" spans="1:19" x14ac:dyDescent="0.2">
      <c r="A28" s="22" t="s">
        <v>87</v>
      </c>
      <c r="B28" s="7">
        <v>46</v>
      </c>
      <c r="C28" s="7">
        <v>177</v>
      </c>
      <c r="D28" s="7">
        <v>53</v>
      </c>
      <c r="E28" s="7">
        <v>237</v>
      </c>
      <c r="F28" s="7">
        <v>61</v>
      </c>
      <c r="G28" s="7">
        <v>334</v>
      </c>
      <c r="H28" s="7">
        <v>82</v>
      </c>
      <c r="I28" s="7">
        <v>396</v>
      </c>
      <c r="J28" s="7">
        <v>72</v>
      </c>
      <c r="K28" s="7">
        <v>418</v>
      </c>
      <c r="L28" s="7">
        <v>70</v>
      </c>
      <c r="M28" s="7">
        <v>370</v>
      </c>
      <c r="N28" s="7">
        <v>77</v>
      </c>
      <c r="O28" s="7">
        <v>425</v>
      </c>
      <c r="P28" s="7">
        <v>68</v>
      </c>
      <c r="Q28" s="7">
        <v>334</v>
      </c>
      <c r="R28" s="7">
        <v>85</v>
      </c>
      <c r="S28" s="7">
        <v>372</v>
      </c>
    </row>
    <row r="29" spans="1:19" x14ac:dyDescent="0.2">
      <c r="A29" s="22" t="s">
        <v>52</v>
      </c>
      <c r="B29" s="7">
        <v>43</v>
      </c>
      <c r="C29" s="7">
        <v>541</v>
      </c>
      <c r="D29" s="7">
        <v>62</v>
      </c>
      <c r="E29" s="7">
        <v>692</v>
      </c>
      <c r="F29" s="7">
        <v>53</v>
      </c>
      <c r="G29" s="7">
        <v>833</v>
      </c>
      <c r="H29" s="7">
        <v>46</v>
      </c>
      <c r="I29" s="7">
        <v>970</v>
      </c>
      <c r="J29" s="7">
        <v>32</v>
      </c>
      <c r="K29" s="7">
        <v>795</v>
      </c>
      <c r="L29" s="7">
        <v>32</v>
      </c>
      <c r="M29" s="7">
        <v>603</v>
      </c>
      <c r="N29" s="7">
        <v>41</v>
      </c>
      <c r="O29" s="7">
        <v>628</v>
      </c>
      <c r="P29" s="7">
        <v>28</v>
      </c>
      <c r="Q29" s="7">
        <v>517</v>
      </c>
      <c r="R29" s="7">
        <v>36</v>
      </c>
      <c r="S29" s="7">
        <v>563</v>
      </c>
    </row>
    <row r="30" spans="1:19" x14ac:dyDescent="0.2">
      <c r="A30" s="22" t="s">
        <v>88</v>
      </c>
      <c r="B30" s="7">
        <v>17</v>
      </c>
      <c r="C30" s="7">
        <v>124</v>
      </c>
      <c r="D30" s="7">
        <v>38</v>
      </c>
      <c r="E30" s="7">
        <v>150</v>
      </c>
      <c r="F30" s="7">
        <v>39</v>
      </c>
      <c r="G30" s="7">
        <v>208</v>
      </c>
      <c r="H30" s="7">
        <v>43</v>
      </c>
      <c r="I30" s="7">
        <v>252</v>
      </c>
      <c r="J30" s="7">
        <v>60</v>
      </c>
      <c r="K30" s="7">
        <v>256</v>
      </c>
      <c r="L30" s="7">
        <v>61</v>
      </c>
      <c r="M30" s="7">
        <v>245</v>
      </c>
      <c r="N30" s="7">
        <v>74</v>
      </c>
      <c r="O30" s="7">
        <v>285</v>
      </c>
      <c r="P30" s="7">
        <v>54</v>
      </c>
      <c r="Q30" s="7">
        <v>267</v>
      </c>
      <c r="R30" s="7">
        <v>84</v>
      </c>
      <c r="S30" s="7">
        <v>346</v>
      </c>
    </row>
    <row r="31" spans="1:19" x14ac:dyDescent="0.2">
      <c r="A31" s="22" t="s">
        <v>108</v>
      </c>
      <c r="B31" s="7">
        <v>212</v>
      </c>
      <c r="C31" s="7">
        <v>1084</v>
      </c>
      <c r="D31" s="7">
        <v>217</v>
      </c>
      <c r="E31" s="7">
        <v>1435</v>
      </c>
      <c r="F31" s="7">
        <v>307</v>
      </c>
      <c r="G31" s="7">
        <v>1892</v>
      </c>
      <c r="H31" s="7">
        <v>315</v>
      </c>
      <c r="I31" s="7">
        <v>2060</v>
      </c>
      <c r="J31" s="7">
        <v>309</v>
      </c>
      <c r="K31" s="7">
        <v>2059</v>
      </c>
      <c r="L31" s="7">
        <v>326</v>
      </c>
      <c r="M31" s="7">
        <v>1955</v>
      </c>
      <c r="N31" s="7">
        <v>343</v>
      </c>
      <c r="O31" s="7">
        <v>2079</v>
      </c>
      <c r="P31" s="7">
        <v>274</v>
      </c>
      <c r="Q31" s="7">
        <v>1703</v>
      </c>
      <c r="R31" s="7">
        <v>344</v>
      </c>
      <c r="S31" s="7">
        <v>2468</v>
      </c>
    </row>
    <row r="32" spans="1:19" x14ac:dyDescent="0.2">
      <c r="A32" s="22" t="s">
        <v>90</v>
      </c>
      <c r="B32" s="7">
        <v>19</v>
      </c>
      <c r="C32" s="7">
        <v>36</v>
      </c>
      <c r="D32" s="7">
        <v>25</v>
      </c>
      <c r="E32" s="7">
        <v>47</v>
      </c>
      <c r="F32" s="7">
        <v>30</v>
      </c>
      <c r="G32" s="7">
        <v>74</v>
      </c>
      <c r="H32" s="7">
        <v>40</v>
      </c>
      <c r="I32" s="7">
        <v>112</v>
      </c>
      <c r="J32" s="7">
        <v>33</v>
      </c>
      <c r="K32" s="7">
        <v>131</v>
      </c>
      <c r="L32" s="7">
        <v>62</v>
      </c>
      <c r="M32" s="7">
        <v>143</v>
      </c>
      <c r="N32" s="7">
        <v>50</v>
      </c>
      <c r="O32" s="7">
        <v>150</v>
      </c>
      <c r="P32" s="7">
        <v>40</v>
      </c>
      <c r="Q32" s="7">
        <v>144</v>
      </c>
      <c r="R32" s="7">
        <v>45</v>
      </c>
      <c r="S32" s="7">
        <v>145</v>
      </c>
    </row>
    <row r="33" spans="1:19" x14ac:dyDescent="0.2">
      <c r="A33" s="21" t="s">
        <v>64</v>
      </c>
      <c r="B33" s="20">
        <v>154</v>
      </c>
      <c r="C33" s="20">
        <v>2144</v>
      </c>
      <c r="D33" s="20">
        <v>178</v>
      </c>
      <c r="E33" s="20">
        <v>2780</v>
      </c>
      <c r="F33" s="20">
        <v>227</v>
      </c>
      <c r="G33" s="20">
        <v>3603</v>
      </c>
      <c r="H33" s="20">
        <v>275</v>
      </c>
      <c r="I33" s="20">
        <v>4042</v>
      </c>
      <c r="J33" s="20">
        <v>283</v>
      </c>
      <c r="K33" s="20">
        <v>3885</v>
      </c>
      <c r="L33" s="20">
        <v>289</v>
      </c>
      <c r="M33" s="20">
        <v>3580</v>
      </c>
      <c r="N33" s="20">
        <v>319</v>
      </c>
      <c r="O33" s="20">
        <v>3833</v>
      </c>
      <c r="P33" s="20">
        <v>309</v>
      </c>
      <c r="Q33" s="20">
        <v>3123</v>
      </c>
      <c r="R33" s="20">
        <v>339</v>
      </c>
      <c r="S33" s="20">
        <v>4147</v>
      </c>
    </row>
    <row r="34" spans="1:19" x14ac:dyDescent="0.2">
      <c r="A34" s="22" t="s">
        <v>87</v>
      </c>
      <c r="B34" s="7">
        <v>34</v>
      </c>
      <c r="C34" s="7">
        <v>189</v>
      </c>
      <c r="D34" s="7">
        <v>33</v>
      </c>
      <c r="E34" s="7">
        <v>256</v>
      </c>
      <c r="F34" s="7">
        <v>44</v>
      </c>
      <c r="G34" s="7">
        <v>350</v>
      </c>
      <c r="H34" s="7">
        <v>60</v>
      </c>
      <c r="I34" s="7">
        <v>418</v>
      </c>
      <c r="J34" s="7">
        <v>51</v>
      </c>
      <c r="K34" s="7">
        <v>439</v>
      </c>
      <c r="L34" s="7">
        <v>69</v>
      </c>
      <c r="M34" s="7">
        <v>371</v>
      </c>
      <c r="N34" s="7">
        <v>66</v>
      </c>
      <c r="O34" s="7">
        <v>436</v>
      </c>
      <c r="P34" s="7">
        <v>57</v>
      </c>
      <c r="Q34" s="7">
        <v>343</v>
      </c>
      <c r="R34" s="7">
        <v>74</v>
      </c>
      <c r="S34" s="7">
        <v>383</v>
      </c>
    </row>
    <row r="35" spans="1:19" x14ac:dyDescent="0.2">
      <c r="A35" s="22" t="s">
        <v>52</v>
      </c>
      <c r="B35" s="7">
        <v>11</v>
      </c>
      <c r="C35" s="7">
        <v>573</v>
      </c>
      <c r="D35" s="7">
        <v>10</v>
      </c>
      <c r="E35" s="7">
        <v>745</v>
      </c>
      <c r="F35" s="7">
        <v>7</v>
      </c>
      <c r="G35" s="7">
        <v>879</v>
      </c>
      <c r="H35" s="7">
        <v>15</v>
      </c>
      <c r="I35" s="7">
        <v>1002</v>
      </c>
      <c r="J35" s="7">
        <v>12</v>
      </c>
      <c r="K35" s="7">
        <v>816</v>
      </c>
      <c r="L35" s="7">
        <v>4</v>
      </c>
      <c r="M35" s="7">
        <v>631</v>
      </c>
      <c r="N35" s="7">
        <v>8</v>
      </c>
      <c r="O35" s="7">
        <v>662</v>
      </c>
      <c r="P35" s="7">
        <v>10</v>
      </c>
      <c r="Q35" s="7">
        <v>536</v>
      </c>
      <c r="R35" s="7">
        <v>10</v>
      </c>
      <c r="S35" s="7">
        <v>589</v>
      </c>
    </row>
    <row r="36" spans="1:19" x14ac:dyDescent="0.2">
      <c r="A36" s="22" t="s">
        <v>88</v>
      </c>
      <c r="B36" s="7">
        <v>24</v>
      </c>
      <c r="C36" s="7">
        <v>116</v>
      </c>
      <c r="D36" s="7">
        <v>30</v>
      </c>
      <c r="E36" s="7">
        <v>158</v>
      </c>
      <c r="F36" s="7">
        <v>34</v>
      </c>
      <c r="G36" s="7">
        <v>214</v>
      </c>
      <c r="H36" s="7">
        <v>44</v>
      </c>
      <c r="I36" s="7">
        <v>250</v>
      </c>
      <c r="J36" s="7">
        <v>43</v>
      </c>
      <c r="K36" s="7">
        <v>272</v>
      </c>
      <c r="L36" s="7">
        <v>60</v>
      </c>
      <c r="M36" s="7">
        <v>246</v>
      </c>
      <c r="N36" s="7">
        <v>68</v>
      </c>
      <c r="O36" s="7">
        <v>291</v>
      </c>
      <c r="P36" s="7">
        <v>67</v>
      </c>
      <c r="Q36" s="7">
        <v>255</v>
      </c>
      <c r="R36" s="7">
        <v>79</v>
      </c>
      <c r="S36" s="7">
        <v>351</v>
      </c>
    </row>
    <row r="37" spans="1:19" x14ac:dyDescent="0.2">
      <c r="A37" s="22" t="s">
        <v>108</v>
      </c>
      <c r="B37" s="7">
        <v>71</v>
      </c>
      <c r="C37" s="7">
        <v>1226</v>
      </c>
      <c r="D37" s="7">
        <v>86</v>
      </c>
      <c r="E37" s="7">
        <v>1567</v>
      </c>
      <c r="F37" s="7">
        <v>112</v>
      </c>
      <c r="G37" s="7">
        <v>2087</v>
      </c>
      <c r="H37" s="7">
        <v>125</v>
      </c>
      <c r="I37" s="7">
        <v>2251</v>
      </c>
      <c r="J37" s="7">
        <v>138</v>
      </c>
      <c r="K37" s="7">
        <v>2230</v>
      </c>
      <c r="L37" s="7">
        <v>105</v>
      </c>
      <c r="M37" s="7">
        <v>2178</v>
      </c>
      <c r="N37" s="7">
        <v>129</v>
      </c>
      <c r="O37" s="7">
        <v>2293</v>
      </c>
      <c r="P37" s="7">
        <v>121</v>
      </c>
      <c r="Q37" s="7">
        <v>1857</v>
      </c>
      <c r="R37" s="7">
        <v>141</v>
      </c>
      <c r="S37" s="7">
        <v>2671</v>
      </c>
    </row>
    <row r="38" spans="1:19" x14ac:dyDescent="0.2">
      <c r="A38" s="23" t="s">
        <v>90</v>
      </c>
      <c r="B38" s="11">
        <v>14</v>
      </c>
      <c r="C38" s="11">
        <v>40</v>
      </c>
      <c r="D38" s="11">
        <v>19</v>
      </c>
      <c r="E38" s="11">
        <v>54</v>
      </c>
      <c r="F38" s="11">
        <v>30</v>
      </c>
      <c r="G38" s="11">
        <v>73</v>
      </c>
      <c r="H38" s="11">
        <v>31</v>
      </c>
      <c r="I38" s="11">
        <v>121</v>
      </c>
      <c r="J38" s="11">
        <v>39</v>
      </c>
      <c r="K38" s="11">
        <v>128</v>
      </c>
      <c r="L38" s="11">
        <v>51</v>
      </c>
      <c r="M38" s="11">
        <v>154</v>
      </c>
      <c r="N38" s="11">
        <v>48</v>
      </c>
      <c r="O38" s="11">
        <v>151</v>
      </c>
      <c r="P38" s="11">
        <v>54</v>
      </c>
      <c r="Q38" s="11">
        <v>132</v>
      </c>
      <c r="R38" s="11">
        <v>35</v>
      </c>
      <c r="S38" s="11">
        <v>153</v>
      </c>
    </row>
    <row r="39" spans="1:19" x14ac:dyDescent="0.2">
      <c r="A39" s="9" t="s">
        <v>18</v>
      </c>
    </row>
    <row r="40" spans="1:19" x14ac:dyDescent="0.2">
      <c r="A40" s="21" t="s">
        <v>60</v>
      </c>
      <c r="B40" s="20">
        <v>6241</v>
      </c>
      <c r="C40" s="20">
        <v>2164</v>
      </c>
      <c r="D40" s="20">
        <v>7436</v>
      </c>
      <c r="E40" s="20">
        <v>2573</v>
      </c>
      <c r="F40" s="20">
        <v>8844</v>
      </c>
      <c r="G40" s="20">
        <v>3243</v>
      </c>
      <c r="H40" s="20">
        <v>9394</v>
      </c>
      <c r="I40" s="20">
        <v>3047</v>
      </c>
      <c r="J40" s="20">
        <v>8701</v>
      </c>
      <c r="K40" s="20">
        <v>2869</v>
      </c>
      <c r="L40" s="20">
        <v>8064</v>
      </c>
      <c r="M40" s="20">
        <v>2465</v>
      </c>
      <c r="N40" s="20">
        <v>8072</v>
      </c>
      <c r="O40" s="20">
        <v>2580</v>
      </c>
      <c r="P40" s="20">
        <v>6576</v>
      </c>
      <c r="Q40" s="20">
        <v>2208</v>
      </c>
      <c r="R40" s="20">
        <v>8042</v>
      </c>
      <c r="S40" s="20">
        <v>2588</v>
      </c>
    </row>
    <row r="41" spans="1:19" x14ac:dyDescent="0.2">
      <c r="A41" s="22" t="s">
        <v>87</v>
      </c>
      <c r="B41" s="7">
        <v>627</v>
      </c>
      <c r="C41" s="7">
        <v>44</v>
      </c>
      <c r="D41" s="7">
        <v>846</v>
      </c>
      <c r="E41" s="7">
        <v>68</v>
      </c>
      <c r="F41" s="7">
        <v>995</v>
      </c>
      <c r="G41" s="7">
        <v>78</v>
      </c>
      <c r="H41" s="7">
        <v>1217</v>
      </c>
      <c r="I41" s="7">
        <v>82</v>
      </c>
      <c r="J41" s="7">
        <v>1111</v>
      </c>
      <c r="K41" s="7">
        <v>74</v>
      </c>
      <c r="L41" s="7">
        <v>1009</v>
      </c>
      <c r="M41" s="7">
        <v>87</v>
      </c>
      <c r="N41" s="7">
        <v>1071</v>
      </c>
      <c r="O41" s="7">
        <v>70</v>
      </c>
      <c r="P41" s="7">
        <v>857</v>
      </c>
      <c r="Q41" s="7">
        <v>60</v>
      </c>
      <c r="R41" s="7">
        <v>850</v>
      </c>
      <c r="S41" s="7">
        <v>76</v>
      </c>
    </row>
    <row r="42" spans="1:19" x14ac:dyDescent="0.2">
      <c r="A42" s="22" t="s">
        <v>52</v>
      </c>
      <c r="B42" s="7">
        <v>1021</v>
      </c>
      <c r="C42" s="7">
        <v>878</v>
      </c>
      <c r="D42" s="7">
        <v>1076</v>
      </c>
      <c r="E42" s="7">
        <v>1060</v>
      </c>
      <c r="F42" s="7">
        <v>1179</v>
      </c>
      <c r="G42" s="7">
        <v>1324</v>
      </c>
      <c r="H42" s="7">
        <v>1160</v>
      </c>
      <c r="I42" s="7">
        <v>1310</v>
      </c>
      <c r="J42" s="7">
        <v>897</v>
      </c>
      <c r="K42" s="7">
        <v>1144</v>
      </c>
      <c r="L42" s="7">
        <v>680</v>
      </c>
      <c r="M42" s="7">
        <v>890</v>
      </c>
      <c r="N42" s="7">
        <v>638</v>
      </c>
      <c r="O42" s="7">
        <v>989</v>
      </c>
      <c r="P42" s="7">
        <v>489</v>
      </c>
      <c r="Q42" s="7">
        <v>757</v>
      </c>
      <c r="R42" s="7">
        <v>541</v>
      </c>
      <c r="S42" s="7">
        <v>707</v>
      </c>
    </row>
    <row r="43" spans="1:19" x14ac:dyDescent="0.2">
      <c r="A43" s="22" t="s">
        <v>88</v>
      </c>
      <c r="B43" s="7">
        <v>428</v>
      </c>
      <c r="C43" s="7">
        <v>82</v>
      </c>
      <c r="D43" s="7">
        <v>509</v>
      </c>
      <c r="E43" s="7">
        <v>96</v>
      </c>
      <c r="F43" s="7">
        <v>571</v>
      </c>
      <c r="G43" s="7">
        <v>115</v>
      </c>
      <c r="H43" s="7">
        <v>623</v>
      </c>
      <c r="I43" s="7">
        <v>106</v>
      </c>
      <c r="J43" s="7">
        <v>660</v>
      </c>
      <c r="K43" s="7">
        <v>105</v>
      </c>
      <c r="L43" s="7">
        <v>627</v>
      </c>
      <c r="M43" s="7">
        <v>120</v>
      </c>
      <c r="N43" s="7">
        <v>698</v>
      </c>
      <c r="O43" s="7">
        <v>109</v>
      </c>
      <c r="P43" s="7">
        <v>583</v>
      </c>
      <c r="Q43" s="7">
        <v>104</v>
      </c>
      <c r="R43" s="7">
        <v>773</v>
      </c>
      <c r="S43" s="7">
        <v>121</v>
      </c>
    </row>
    <row r="44" spans="1:19" x14ac:dyDescent="0.2">
      <c r="A44" s="22" t="s">
        <v>108</v>
      </c>
      <c r="B44" s="7">
        <v>3879</v>
      </c>
      <c r="C44" s="7">
        <v>1146</v>
      </c>
      <c r="D44" s="7">
        <v>4619</v>
      </c>
      <c r="E44" s="7">
        <v>1338</v>
      </c>
      <c r="F44" s="7">
        <v>5604</v>
      </c>
      <c r="G44" s="7">
        <v>1700</v>
      </c>
      <c r="H44" s="7">
        <v>5737</v>
      </c>
      <c r="I44" s="7">
        <v>1529</v>
      </c>
      <c r="J44" s="7">
        <v>5313</v>
      </c>
      <c r="K44" s="7">
        <v>1512</v>
      </c>
      <c r="L44" s="7">
        <v>4998</v>
      </c>
      <c r="M44" s="7">
        <v>1337</v>
      </c>
      <c r="N44" s="7">
        <v>4983</v>
      </c>
      <c r="O44" s="7">
        <v>1371</v>
      </c>
      <c r="P44" s="7">
        <v>3901</v>
      </c>
      <c r="Q44" s="7">
        <v>1246</v>
      </c>
      <c r="R44" s="7">
        <v>5177</v>
      </c>
      <c r="S44" s="7">
        <v>1643</v>
      </c>
    </row>
    <row r="45" spans="1:19" x14ac:dyDescent="0.2">
      <c r="A45" s="22" t="s">
        <v>90</v>
      </c>
      <c r="B45" s="7">
        <v>286</v>
      </c>
      <c r="C45" s="7">
        <v>14</v>
      </c>
      <c r="D45" s="7">
        <v>386</v>
      </c>
      <c r="E45" s="7">
        <v>11</v>
      </c>
      <c r="F45" s="7">
        <v>495</v>
      </c>
      <c r="G45" s="7">
        <v>26</v>
      </c>
      <c r="H45" s="7">
        <v>657</v>
      </c>
      <c r="I45" s="7">
        <v>20</v>
      </c>
      <c r="J45" s="7">
        <v>720</v>
      </c>
      <c r="K45" s="7">
        <v>34</v>
      </c>
      <c r="L45" s="7">
        <v>750</v>
      </c>
      <c r="M45" s="7">
        <v>31</v>
      </c>
      <c r="N45" s="7">
        <v>682</v>
      </c>
      <c r="O45" s="7">
        <v>41</v>
      </c>
      <c r="P45" s="7">
        <v>746</v>
      </c>
      <c r="Q45" s="7">
        <v>41</v>
      </c>
      <c r="R45" s="7">
        <v>701</v>
      </c>
      <c r="S45" s="7">
        <v>41</v>
      </c>
    </row>
    <row r="46" spans="1:19" x14ac:dyDescent="0.2">
      <c r="A46" s="21" t="s">
        <v>61</v>
      </c>
      <c r="B46" s="20">
        <v>3378</v>
      </c>
      <c r="C46" s="20">
        <v>5027</v>
      </c>
      <c r="D46" s="20">
        <v>4191</v>
      </c>
      <c r="E46" s="20">
        <v>5818</v>
      </c>
      <c r="F46" s="20">
        <v>5251</v>
      </c>
      <c r="G46" s="20">
        <v>6835</v>
      </c>
      <c r="H46" s="20">
        <v>5844</v>
      </c>
      <c r="I46" s="20">
        <v>6598</v>
      </c>
      <c r="J46" s="20">
        <v>5601</v>
      </c>
      <c r="K46" s="20">
        <v>5971</v>
      </c>
      <c r="L46" s="20">
        <v>5420</v>
      </c>
      <c r="M46" s="20">
        <v>5109</v>
      </c>
      <c r="N46" s="20">
        <v>5475</v>
      </c>
      <c r="O46" s="20">
        <v>5178</v>
      </c>
      <c r="P46" s="20">
        <v>4446</v>
      </c>
      <c r="Q46" s="20">
        <v>4336</v>
      </c>
      <c r="R46" s="20">
        <v>5393</v>
      </c>
      <c r="S46" s="20">
        <v>5233</v>
      </c>
    </row>
    <row r="47" spans="1:19" x14ac:dyDescent="0.2">
      <c r="A47" s="22" t="s">
        <v>87</v>
      </c>
      <c r="B47" s="7">
        <v>479</v>
      </c>
      <c r="C47" s="7">
        <v>192</v>
      </c>
      <c r="D47" s="7">
        <v>655</v>
      </c>
      <c r="E47" s="7">
        <v>259</v>
      </c>
      <c r="F47" s="7">
        <v>805</v>
      </c>
      <c r="G47" s="7">
        <v>267</v>
      </c>
      <c r="H47" s="7">
        <v>999</v>
      </c>
      <c r="I47" s="7">
        <v>301</v>
      </c>
      <c r="J47" s="7">
        <v>937</v>
      </c>
      <c r="K47" s="7">
        <v>249</v>
      </c>
      <c r="L47" s="7">
        <v>839</v>
      </c>
      <c r="M47" s="7">
        <v>258</v>
      </c>
      <c r="N47" s="7">
        <v>929</v>
      </c>
      <c r="O47" s="7">
        <v>213</v>
      </c>
      <c r="P47" s="7">
        <v>739</v>
      </c>
      <c r="Q47" s="7">
        <v>177</v>
      </c>
      <c r="R47" s="7">
        <v>738</v>
      </c>
      <c r="S47" s="7">
        <v>187</v>
      </c>
    </row>
    <row r="48" spans="1:19" x14ac:dyDescent="0.2">
      <c r="A48" s="22" t="s">
        <v>52</v>
      </c>
      <c r="B48" s="7">
        <v>225</v>
      </c>
      <c r="C48" s="7">
        <v>1673</v>
      </c>
      <c r="D48" s="7">
        <v>253</v>
      </c>
      <c r="E48" s="7">
        <v>1883</v>
      </c>
      <c r="F48" s="7">
        <v>297</v>
      </c>
      <c r="G48" s="7">
        <v>2206</v>
      </c>
      <c r="H48" s="7">
        <v>302</v>
      </c>
      <c r="I48" s="7">
        <v>2168</v>
      </c>
      <c r="J48" s="7">
        <v>231</v>
      </c>
      <c r="K48" s="7">
        <v>1811</v>
      </c>
      <c r="L48" s="7">
        <v>200</v>
      </c>
      <c r="M48" s="7">
        <v>1371</v>
      </c>
      <c r="N48" s="7">
        <v>187</v>
      </c>
      <c r="O48" s="7">
        <v>1441</v>
      </c>
      <c r="P48" s="7">
        <v>138</v>
      </c>
      <c r="Q48" s="7">
        <v>1108</v>
      </c>
      <c r="R48" s="7">
        <v>182</v>
      </c>
      <c r="S48" s="7">
        <v>1065</v>
      </c>
    </row>
    <row r="49" spans="1:19" x14ac:dyDescent="0.2">
      <c r="A49" s="22" t="s">
        <v>88</v>
      </c>
      <c r="B49" s="7">
        <v>287</v>
      </c>
      <c r="C49" s="7">
        <v>224</v>
      </c>
      <c r="D49" s="7">
        <v>343</v>
      </c>
      <c r="E49" s="7">
        <v>262</v>
      </c>
      <c r="F49" s="7">
        <v>408</v>
      </c>
      <c r="G49" s="7">
        <v>278</v>
      </c>
      <c r="H49" s="7">
        <v>455</v>
      </c>
      <c r="I49" s="7">
        <v>274</v>
      </c>
      <c r="J49" s="7">
        <v>469</v>
      </c>
      <c r="K49" s="7">
        <v>296</v>
      </c>
      <c r="L49" s="7">
        <v>470</v>
      </c>
      <c r="M49" s="7">
        <v>277</v>
      </c>
      <c r="N49" s="7">
        <v>526</v>
      </c>
      <c r="O49" s="7">
        <v>281</v>
      </c>
      <c r="P49" s="7">
        <v>439</v>
      </c>
      <c r="Q49" s="7">
        <v>248</v>
      </c>
      <c r="R49" s="7">
        <v>601</v>
      </c>
      <c r="S49" s="7">
        <v>292</v>
      </c>
    </row>
    <row r="50" spans="1:19" x14ac:dyDescent="0.2">
      <c r="A50" s="22" t="s">
        <v>108</v>
      </c>
      <c r="B50" s="7">
        <v>2155</v>
      </c>
      <c r="C50" s="7">
        <v>2870</v>
      </c>
      <c r="D50" s="7">
        <v>2632</v>
      </c>
      <c r="E50" s="7">
        <v>3325</v>
      </c>
      <c r="F50" s="7">
        <v>3326</v>
      </c>
      <c r="G50" s="7">
        <v>3978</v>
      </c>
      <c r="H50" s="7">
        <v>3551</v>
      </c>
      <c r="I50" s="7">
        <v>3715</v>
      </c>
      <c r="J50" s="7">
        <v>3364</v>
      </c>
      <c r="K50" s="7">
        <v>3461</v>
      </c>
      <c r="L50" s="7">
        <v>3278</v>
      </c>
      <c r="M50" s="7">
        <v>3057</v>
      </c>
      <c r="N50" s="7">
        <v>3255</v>
      </c>
      <c r="O50" s="7">
        <v>3099</v>
      </c>
      <c r="P50" s="7">
        <v>2500</v>
      </c>
      <c r="Q50" s="7">
        <v>2647</v>
      </c>
      <c r="R50" s="7">
        <v>3280</v>
      </c>
      <c r="S50" s="7">
        <v>3540</v>
      </c>
    </row>
    <row r="51" spans="1:19" x14ac:dyDescent="0.2">
      <c r="A51" s="22" t="s">
        <v>90</v>
      </c>
      <c r="B51" s="7">
        <v>232</v>
      </c>
      <c r="C51" s="7">
        <v>68</v>
      </c>
      <c r="D51" s="7">
        <v>308</v>
      </c>
      <c r="E51" s="7">
        <v>89</v>
      </c>
      <c r="F51" s="7">
        <v>415</v>
      </c>
      <c r="G51" s="7">
        <v>106</v>
      </c>
      <c r="H51" s="7">
        <v>537</v>
      </c>
      <c r="I51" s="7">
        <v>140</v>
      </c>
      <c r="J51" s="7">
        <v>600</v>
      </c>
      <c r="K51" s="7">
        <v>154</v>
      </c>
      <c r="L51" s="7">
        <v>633</v>
      </c>
      <c r="M51" s="7">
        <v>146</v>
      </c>
      <c r="N51" s="7">
        <v>578</v>
      </c>
      <c r="O51" s="7">
        <v>144</v>
      </c>
      <c r="P51" s="7">
        <v>630</v>
      </c>
      <c r="Q51" s="7">
        <v>156</v>
      </c>
      <c r="R51" s="7">
        <v>592</v>
      </c>
      <c r="S51" s="7">
        <v>149</v>
      </c>
    </row>
    <row r="52" spans="1:19" x14ac:dyDescent="0.2">
      <c r="A52" s="21" t="s">
        <v>62</v>
      </c>
      <c r="B52" s="20">
        <v>346</v>
      </c>
      <c r="C52" s="20">
        <v>8059</v>
      </c>
      <c r="D52" s="20">
        <v>408</v>
      </c>
      <c r="E52" s="20">
        <v>9604</v>
      </c>
      <c r="F52" s="20">
        <v>537</v>
      </c>
      <c r="G52" s="20">
        <v>11547</v>
      </c>
      <c r="H52" s="20">
        <v>527</v>
      </c>
      <c r="I52" s="20">
        <v>11917</v>
      </c>
      <c r="J52" s="20">
        <v>492</v>
      </c>
      <c r="K52" s="20">
        <v>11080</v>
      </c>
      <c r="L52" s="20">
        <v>429</v>
      </c>
      <c r="M52" s="20">
        <v>10098</v>
      </c>
      <c r="N52" s="20">
        <v>425</v>
      </c>
      <c r="O52" s="20">
        <v>10227</v>
      </c>
      <c r="P52" s="20">
        <v>301</v>
      </c>
      <c r="Q52" s="20">
        <v>8484</v>
      </c>
      <c r="R52" s="20">
        <v>411</v>
      </c>
      <c r="S52" s="20">
        <v>10220</v>
      </c>
    </row>
    <row r="53" spans="1:19" x14ac:dyDescent="0.2">
      <c r="A53" s="22" t="s">
        <v>87</v>
      </c>
      <c r="B53" s="7">
        <v>45</v>
      </c>
      <c r="C53" s="7">
        <v>625</v>
      </c>
      <c r="D53" s="7">
        <v>34</v>
      </c>
      <c r="E53" s="7">
        <v>880</v>
      </c>
      <c r="F53" s="7">
        <v>58</v>
      </c>
      <c r="G53" s="7">
        <v>1014</v>
      </c>
      <c r="H53" s="7">
        <v>59</v>
      </c>
      <c r="I53" s="7">
        <v>1241</v>
      </c>
      <c r="J53" s="7">
        <v>46</v>
      </c>
      <c r="K53" s="7">
        <v>1140</v>
      </c>
      <c r="L53" s="7">
        <v>40</v>
      </c>
      <c r="M53" s="7">
        <v>1057</v>
      </c>
      <c r="N53" s="7">
        <v>51</v>
      </c>
      <c r="O53" s="7">
        <v>1091</v>
      </c>
      <c r="P53" s="7">
        <v>42</v>
      </c>
      <c r="Q53" s="7">
        <v>874</v>
      </c>
      <c r="R53" s="7">
        <v>24</v>
      </c>
      <c r="S53" s="7">
        <v>902</v>
      </c>
    </row>
    <row r="54" spans="1:19" x14ac:dyDescent="0.2">
      <c r="A54" s="22" t="s">
        <v>52</v>
      </c>
      <c r="B54" s="7">
        <v>44</v>
      </c>
      <c r="C54" s="7">
        <v>1856</v>
      </c>
      <c r="D54" s="7">
        <v>55</v>
      </c>
      <c r="E54" s="7">
        <v>2083</v>
      </c>
      <c r="F54" s="7">
        <v>64</v>
      </c>
      <c r="G54" s="7">
        <v>2439</v>
      </c>
      <c r="H54" s="7">
        <v>54</v>
      </c>
      <c r="I54" s="7">
        <v>2416</v>
      </c>
      <c r="J54" s="7">
        <v>55</v>
      </c>
      <c r="K54" s="7">
        <v>1986</v>
      </c>
      <c r="L54" s="7">
        <v>36</v>
      </c>
      <c r="M54" s="7">
        <v>1533</v>
      </c>
      <c r="N54" s="7">
        <v>45</v>
      </c>
      <c r="O54" s="7">
        <v>1583</v>
      </c>
      <c r="P54" s="7">
        <v>28</v>
      </c>
      <c r="Q54" s="7">
        <v>1219</v>
      </c>
      <c r="R54" s="7">
        <v>31</v>
      </c>
      <c r="S54" s="7">
        <v>1217</v>
      </c>
    </row>
    <row r="55" spans="1:19" x14ac:dyDescent="0.2">
      <c r="A55" s="22" t="s">
        <v>88</v>
      </c>
      <c r="B55" s="7">
        <v>11</v>
      </c>
      <c r="C55" s="7">
        <v>499</v>
      </c>
      <c r="D55" s="7">
        <v>24</v>
      </c>
      <c r="E55" s="7">
        <v>582</v>
      </c>
      <c r="F55" s="7">
        <v>21</v>
      </c>
      <c r="G55" s="7">
        <v>664</v>
      </c>
      <c r="H55" s="7">
        <v>28</v>
      </c>
      <c r="I55" s="7">
        <v>703</v>
      </c>
      <c r="J55" s="7">
        <v>29</v>
      </c>
      <c r="K55" s="7">
        <v>738</v>
      </c>
      <c r="L55" s="7">
        <v>25</v>
      </c>
      <c r="M55" s="7">
        <v>722</v>
      </c>
      <c r="N55" s="7">
        <v>15</v>
      </c>
      <c r="O55" s="7">
        <v>791</v>
      </c>
      <c r="P55" s="7">
        <v>9</v>
      </c>
      <c r="Q55" s="7">
        <v>679</v>
      </c>
      <c r="R55" s="7">
        <v>23</v>
      </c>
      <c r="S55" s="7">
        <v>871</v>
      </c>
    </row>
    <row r="56" spans="1:19" x14ac:dyDescent="0.2">
      <c r="A56" s="22" t="s">
        <v>108</v>
      </c>
      <c r="B56" s="7">
        <v>240</v>
      </c>
      <c r="C56" s="7">
        <v>4785</v>
      </c>
      <c r="D56" s="7">
        <v>290</v>
      </c>
      <c r="E56" s="7">
        <v>5667</v>
      </c>
      <c r="F56" s="7">
        <v>387</v>
      </c>
      <c r="G56" s="7">
        <v>6916</v>
      </c>
      <c r="H56" s="7">
        <v>375</v>
      </c>
      <c r="I56" s="7">
        <v>6891</v>
      </c>
      <c r="J56" s="7">
        <v>354</v>
      </c>
      <c r="K56" s="7">
        <v>6470</v>
      </c>
      <c r="L56" s="7">
        <v>320</v>
      </c>
      <c r="M56" s="7">
        <v>6015</v>
      </c>
      <c r="N56" s="7">
        <v>306</v>
      </c>
      <c r="O56" s="7">
        <v>6048</v>
      </c>
      <c r="P56" s="7">
        <v>216</v>
      </c>
      <c r="Q56" s="7">
        <v>4931</v>
      </c>
      <c r="R56" s="7">
        <v>324</v>
      </c>
      <c r="S56" s="7">
        <v>6497</v>
      </c>
    </row>
    <row r="57" spans="1:19" x14ac:dyDescent="0.2">
      <c r="A57" s="22" t="s">
        <v>90</v>
      </c>
      <c r="B57" s="7">
        <v>6</v>
      </c>
      <c r="C57" s="7">
        <v>294</v>
      </c>
      <c r="D57" s="7">
        <v>5</v>
      </c>
      <c r="E57" s="7">
        <v>392</v>
      </c>
      <c r="F57" s="7">
        <v>7</v>
      </c>
      <c r="G57" s="7">
        <v>514</v>
      </c>
      <c r="H57" s="7">
        <v>11</v>
      </c>
      <c r="I57" s="7">
        <v>666</v>
      </c>
      <c r="J57" s="7">
        <v>8</v>
      </c>
      <c r="K57" s="7">
        <v>746</v>
      </c>
      <c r="L57" s="7">
        <v>8</v>
      </c>
      <c r="M57" s="7">
        <v>771</v>
      </c>
      <c r="N57" s="7">
        <v>8</v>
      </c>
      <c r="O57" s="7">
        <v>714</v>
      </c>
      <c r="P57" s="7">
        <v>6</v>
      </c>
      <c r="Q57" s="7">
        <v>781</v>
      </c>
      <c r="R57" s="7">
        <v>9</v>
      </c>
      <c r="S57" s="7">
        <v>733</v>
      </c>
    </row>
    <row r="58" spans="1:19" x14ac:dyDescent="0.2">
      <c r="A58" s="21" t="s">
        <v>63</v>
      </c>
      <c r="B58" s="20">
        <v>1696</v>
      </c>
      <c r="C58" s="20">
        <v>6708</v>
      </c>
      <c r="D58" s="20">
        <v>2031</v>
      </c>
      <c r="E58" s="20">
        <v>7979</v>
      </c>
      <c r="F58" s="20">
        <v>2279</v>
      </c>
      <c r="G58" s="20">
        <v>9806</v>
      </c>
      <c r="H58" s="20">
        <v>2326</v>
      </c>
      <c r="I58" s="20">
        <v>10117</v>
      </c>
      <c r="J58" s="20">
        <v>2180</v>
      </c>
      <c r="K58" s="20">
        <v>9393</v>
      </c>
      <c r="L58" s="20">
        <v>2092</v>
      </c>
      <c r="M58" s="20">
        <v>8440</v>
      </c>
      <c r="N58" s="20">
        <v>2133</v>
      </c>
      <c r="O58" s="20">
        <v>8519</v>
      </c>
      <c r="P58" s="20">
        <v>1829</v>
      </c>
      <c r="Q58" s="20">
        <v>6953</v>
      </c>
      <c r="R58" s="20">
        <v>2180</v>
      </c>
      <c r="S58" s="20">
        <v>8448</v>
      </c>
    </row>
    <row r="59" spans="1:19" x14ac:dyDescent="0.2">
      <c r="A59" s="22" t="s">
        <v>87</v>
      </c>
      <c r="B59" s="7">
        <v>165</v>
      </c>
      <c r="C59" s="7">
        <v>506</v>
      </c>
      <c r="D59" s="7">
        <v>218</v>
      </c>
      <c r="E59" s="7">
        <v>697</v>
      </c>
      <c r="F59" s="7">
        <v>294</v>
      </c>
      <c r="G59" s="7">
        <v>778</v>
      </c>
      <c r="H59" s="7">
        <v>351</v>
      </c>
      <c r="I59" s="7">
        <v>949</v>
      </c>
      <c r="J59" s="7">
        <v>281</v>
      </c>
      <c r="K59" s="7">
        <v>905</v>
      </c>
      <c r="L59" s="7">
        <v>253</v>
      </c>
      <c r="M59" s="7">
        <v>845</v>
      </c>
      <c r="N59" s="7">
        <v>315</v>
      </c>
      <c r="O59" s="7">
        <v>827</v>
      </c>
      <c r="P59" s="7">
        <v>243</v>
      </c>
      <c r="Q59" s="7">
        <v>673</v>
      </c>
      <c r="R59" s="7">
        <v>252</v>
      </c>
      <c r="S59" s="7">
        <v>673</v>
      </c>
    </row>
    <row r="60" spans="1:19" x14ac:dyDescent="0.2">
      <c r="A60" s="22" t="s">
        <v>52</v>
      </c>
      <c r="B60" s="7">
        <v>199</v>
      </c>
      <c r="C60" s="7">
        <v>1700</v>
      </c>
      <c r="D60" s="7">
        <v>188</v>
      </c>
      <c r="E60" s="7">
        <v>1948</v>
      </c>
      <c r="F60" s="7">
        <v>179</v>
      </c>
      <c r="G60" s="7">
        <v>2324</v>
      </c>
      <c r="H60" s="7">
        <v>163</v>
      </c>
      <c r="I60" s="7">
        <v>2308</v>
      </c>
      <c r="J60" s="7">
        <v>142</v>
      </c>
      <c r="K60" s="7">
        <v>1900</v>
      </c>
      <c r="L60" s="7">
        <v>103</v>
      </c>
      <c r="M60" s="7">
        <v>1468</v>
      </c>
      <c r="N60" s="7">
        <v>109</v>
      </c>
      <c r="O60" s="7">
        <v>1520</v>
      </c>
      <c r="P60" s="7">
        <v>80</v>
      </c>
      <c r="Q60" s="7">
        <v>1166</v>
      </c>
      <c r="R60" s="7">
        <v>87</v>
      </c>
      <c r="S60" s="7">
        <v>1160</v>
      </c>
    </row>
    <row r="61" spans="1:19" x14ac:dyDescent="0.2">
      <c r="A61" s="22" t="s">
        <v>88</v>
      </c>
      <c r="B61" s="7">
        <v>124</v>
      </c>
      <c r="C61" s="7">
        <v>386</v>
      </c>
      <c r="D61" s="7">
        <v>150</v>
      </c>
      <c r="E61" s="7">
        <v>455</v>
      </c>
      <c r="F61" s="7">
        <v>163</v>
      </c>
      <c r="G61" s="7">
        <v>522</v>
      </c>
      <c r="H61" s="7">
        <v>188</v>
      </c>
      <c r="I61" s="7">
        <v>541</v>
      </c>
      <c r="J61" s="7">
        <v>192</v>
      </c>
      <c r="K61" s="7">
        <v>574</v>
      </c>
      <c r="L61" s="7">
        <v>190</v>
      </c>
      <c r="M61" s="7">
        <v>558</v>
      </c>
      <c r="N61" s="7">
        <v>227</v>
      </c>
      <c r="O61" s="7">
        <v>579</v>
      </c>
      <c r="P61" s="7">
        <v>208</v>
      </c>
      <c r="Q61" s="7">
        <v>479</v>
      </c>
      <c r="R61" s="7">
        <v>277</v>
      </c>
      <c r="S61" s="7">
        <v>616</v>
      </c>
    </row>
    <row r="62" spans="1:19" x14ac:dyDescent="0.2">
      <c r="A62" s="22" t="s">
        <v>108</v>
      </c>
      <c r="B62" s="7">
        <v>1108</v>
      </c>
      <c r="C62" s="7">
        <v>3917</v>
      </c>
      <c r="D62" s="7">
        <v>1327</v>
      </c>
      <c r="E62" s="7">
        <v>4630</v>
      </c>
      <c r="F62" s="7">
        <v>1452</v>
      </c>
      <c r="G62" s="7">
        <v>5852</v>
      </c>
      <c r="H62" s="7">
        <v>1388</v>
      </c>
      <c r="I62" s="7">
        <v>5878</v>
      </c>
      <c r="J62" s="7">
        <v>1306</v>
      </c>
      <c r="K62" s="7">
        <v>5519</v>
      </c>
      <c r="L62" s="7">
        <v>1267</v>
      </c>
      <c r="M62" s="7">
        <v>5068</v>
      </c>
      <c r="N62" s="7">
        <v>1259</v>
      </c>
      <c r="O62" s="7">
        <v>5095</v>
      </c>
      <c r="P62" s="7">
        <v>1001</v>
      </c>
      <c r="Q62" s="7">
        <v>4145</v>
      </c>
      <c r="R62" s="7">
        <v>1314</v>
      </c>
      <c r="S62" s="7">
        <v>5506</v>
      </c>
    </row>
    <row r="63" spans="1:19" x14ac:dyDescent="0.2">
      <c r="A63" s="22" t="s">
        <v>90</v>
      </c>
      <c r="B63" s="7">
        <v>100</v>
      </c>
      <c r="C63" s="7">
        <v>199</v>
      </c>
      <c r="D63" s="7">
        <v>148</v>
      </c>
      <c r="E63" s="7">
        <v>249</v>
      </c>
      <c r="F63" s="7">
        <v>191</v>
      </c>
      <c r="G63" s="7">
        <v>330</v>
      </c>
      <c r="H63" s="7">
        <v>236</v>
      </c>
      <c r="I63" s="7">
        <v>441</v>
      </c>
      <c r="J63" s="7">
        <v>259</v>
      </c>
      <c r="K63" s="7">
        <v>495</v>
      </c>
      <c r="L63" s="7">
        <v>279</v>
      </c>
      <c r="M63" s="7">
        <v>501</v>
      </c>
      <c r="N63" s="7">
        <v>223</v>
      </c>
      <c r="O63" s="7">
        <v>498</v>
      </c>
      <c r="P63" s="7">
        <v>297</v>
      </c>
      <c r="Q63" s="7">
        <v>490</v>
      </c>
      <c r="R63" s="7">
        <v>250</v>
      </c>
      <c r="S63" s="7">
        <v>493</v>
      </c>
    </row>
    <row r="64" spans="1:19" x14ac:dyDescent="0.2">
      <c r="A64" s="21" t="s">
        <v>64</v>
      </c>
      <c r="B64" s="20">
        <v>632</v>
      </c>
      <c r="C64" s="20">
        <v>7774</v>
      </c>
      <c r="D64" s="20">
        <v>735</v>
      </c>
      <c r="E64" s="20">
        <v>9272</v>
      </c>
      <c r="F64" s="20">
        <v>864</v>
      </c>
      <c r="G64" s="20">
        <v>11221</v>
      </c>
      <c r="H64" s="20">
        <v>1037</v>
      </c>
      <c r="I64" s="20">
        <v>11405</v>
      </c>
      <c r="J64" s="20">
        <v>1006</v>
      </c>
      <c r="K64" s="20">
        <v>10566</v>
      </c>
      <c r="L64" s="20">
        <v>963</v>
      </c>
      <c r="M64" s="20">
        <v>9567</v>
      </c>
      <c r="N64" s="20">
        <v>965</v>
      </c>
      <c r="O64" s="20">
        <v>9686</v>
      </c>
      <c r="P64" s="20">
        <v>809</v>
      </c>
      <c r="Q64" s="20">
        <v>7977</v>
      </c>
      <c r="R64" s="20">
        <v>949</v>
      </c>
      <c r="S64" s="20">
        <v>9681</v>
      </c>
    </row>
    <row r="65" spans="1:19" x14ac:dyDescent="0.2">
      <c r="A65" s="22" t="s">
        <v>87</v>
      </c>
      <c r="B65" s="7">
        <v>105</v>
      </c>
      <c r="C65" s="7">
        <v>566</v>
      </c>
      <c r="D65" s="7">
        <v>111</v>
      </c>
      <c r="E65" s="7">
        <v>803</v>
      </c>
      <c r="F65" s="7">
        <v>155</v>
      </c>
      <c r="G65" s="7">
        <v>916</v>
      </c>
      <c r="H65" s="7">
        <v>194</v>
      </c>
      <c r="I65" s="7">
        <v>1106</v>
      </c>
      <c r="J65" s="7">
        <v>217</v>
      </c>
      <c r="K65" s="7">
        <v>969</v>
      </c>
      <c r="L65" s="7">
        <v>174</v>
      </c>
      <c r="M65" s="7">
        <v>924</v>
      </c>
      <c r="N65" s="7">
        <v>190</v>
      </c>
      <c r="O65" s="7">
        <v>952</v>
      </c>
      <c r="P65" s="7">
        <v>160</v>
      </c>
      <c r="Q65" s="7">
        <v>757</v>
      </c>
      <c r="R65" s="7">
        <v>171</v>
      </c>
      <c r="S65" s="7">
        <v>755</v>
      </c>
    </row>
    <row r="66" spans="1:19" x14ac:dyDescent="0.2">
      <c r="A66" s="22" t="s">
        <v>52</v>
      </c>
      <c r="B66" s="7">
        <v>39</v>
      </c>
      <c r="C66" s="7">
        <v>1861</v>
      </c>
      <c r="D66" s="7">
        <v>33</v>
      </c>
      <c r="E66" s="7">
        <v>2102</v>
      </c>
      <c r="F66" s="7">
        <v>31</v>
      </c>
      <c r="G66" s="7">
        <v>2472</v>
      </c>
      <c r="H66" s="7">
        <v>39</v>
      </c>
      <c r="I66" s="7">
        <v>2431</v>
      </c>
      <c r="J66" s="7">
        <v>26</v>
      </c>
      <c r="K66" s="7">
        <v>2016</v>
      </c>
      <c r="L66" s="7">
        <v>34</v>
      </c>
      <c r="M66" s="7">
        <v>1536</v>
      </c>
      <c r="N66" s="7">
        <v>23</v>
      </c>
      <c r="O66" s="7">
        <v>1604</v>
      </c>
      <c r="P66" s="7">
        <v>21</v>
      </c>
      <c r="Q66" s="7">
        <v>1225</v>
      </c>
      <c r="R66" s="7">
        <v>22</v>
      </c>
      <c r="S66" s="7">
        <v>1227</v>
      </c>
    </row>
    <row r="67" spans="1:19" x14ac:dyDescent="0.2">
      <c r="A67" s="22" t="s">
        <v>88</v>
      </c>
      <c r="B67" s="7">
        <v>105</v>
      </c>
      <c r="C67" s="7">
        <v>406</v>
      </c>
      <c r="D67" s="7">
        <v>123</v>
      </c>
      <c r="E67" s="7">
        <v>481</v>
      </c>
      <c r="F67" s="7">
        <v>127</v>
      </c>
      <c r="G67" s="7">
        <v>559</v>
      </c>
      <c r="H67" s="7">
        <v>148</v>
      </c>
      <c r="I67" s="7">
        <v>581</v>
      </c>
      <c r="J67" s="7">
        <v>152</v>
      </c>
      <c r="K67" s="7">
        <v>613</v>
      </c>
      <c r="L67" s="7">
        <v>168</v>
      </c>
      <c r="M67" s="7">
        <v>580</v>
      </c>
      <c r="N67" s="7">
        <v>168</v>
      </c>
      <c r="O67" s="7">
        <v>638</v>
      </c>
      <c r="P67" s="7">
        <v>135</v>
      </c>
      <c r="Q67" s="7">
        <v>553</v>
      </c>
      <c r="R67" s="7">
        <v>182</v>
      </c>
      <c r="S67" s="7">
        <v>711</v>
      </c>
    </row>
    <row r="68" spans="1:19" x14ac:dyDescent="0.2">
      <c r="A68" s="22" t="s">
        <v>108</v>
      </c>
      <c r="B68" s="7">
        <v>315</v>
      </c>
      <c r="C68" s="7">
        <v>4710</v>
      </c>
      <c r="D68" s="7">
        <v>343</v>
      </c>
      <c r="E68" s="7">
        <v>5614</v>
      </c>
      <c r="F68" s="7">
        <v>433</v>
      </c>
      <c r="G68" s="7">
        <v>6871</v>
      </c>
      <c r="H68" s="7">
        <v>503</v>
      </c>
      <c r="I68" s="7">
        <v>6763</v>
      </c>
      <c r="J68" s="7">
        <v>445</v>
      </c>
      <c r="K68" s="7">
        <v>6380</v>
      </c>
      <c r="L68" s="7">
        <v>403</v>
      </c>
      <c r="M68" s="7">
        <v>5933</v>
      </c>
      <c r="N68" s="7">
        <v>421</v>
      </c>
      <c r="O68" s="7">
        <v>5933</v>
      </c>
      <c r="P68" s="7">
        <v>320</v>
      </c>
      <c r="Q68" s="7">
        <v>4828</v>
      </c>
      <c r="R68" s="7">
        <v>420</v>
      </c>
      <c r="S68" s="7">
        <v>6399</v>
      </c>
    </row>
    <row r="69" spans="1:19" x14ac:dyDescent="0.2">
      <c r="A69" s="23" t="s">
        <v>90</v>
      </c>
      <c r="B69" s="11">
        <v>68</v>
      </c>
      <c r="C69" s="11">
        <v>231</v>
      </c>
      <c r="D69" s="11">
        <v>125</v>
      </c>
      <c r="E69" s="11">
        <v>272</v>
      </c>
      <c r="F69" s="11">
        <v>118</v>
      </c>
      <c r="G69" s="11">
        <v>403</v>
      </c>
      <c r="H69" s="11">
        <v>153</v>
      </c>
      <c r="I69" s="11">
        <v>524</v>
      </c>
      <c r="J69" s="11">
        <v>166</v>
      </c>
      <c r="K69" s="11">
        <v>588</v>
      </c>
      <c r="L69" s="11">
        <v>184</v>
      </c>
      <c r="M69" s="11">
        <v>594</v>
      </c>
      <c r="N69" s="11">
        <v>163</v>
      </c>
      <c r="O69" s="11">
        <v>559</v>
      </c>
      <c r="P69" s="11">
        <v>173</v>
      </c>
      <c r="Q69" s="11">
        <v>614</v>
      </c>
      <c r="R69" s="11">
        <v>154</v>
      </c>
      <c r="S69" s="11">
        <v>589</v>
      </c>
    </row>
    <row r="70" spans="1:19" x14ac:dyDescent="0.2">
      <c r="A70" s="9" t="s">
        <v>19</v>
      </c>
    </row>
    <row r="71" spans="1:19" x14ac:dyDescent="0.2">
      <c r="A71" s="21" t="s">
        <v>60</v>
      </c>
      <c r="B71" s="20">
        <v>7880</v>
      </c>
      <c r="C71" s="20">
        <v>2823</v>
      </c>
      <c r="D71" s="20">
        <v>9469</v>
      </c>
      <c r="E71" s="20">
        <v>3496</v>
      </c>
      <c r="F71" s="20">
        <v>11496</v>
      </c>
      <c r="G71" s="20">
        <v>4422</v>
      </c>
      <c r="H71" s="20">
        <v>12415</v>
      </c>
      <c r="I71" s="20">
        <v>4348</v>
      </c>
      <c r="J71" s="20">
        <v>11764</v>
      </c>
      <c r="K71" s="20">
        <v>3967</v>
      </c>
      <c r="L71" s="20">
        <v>10935</v>
      </c>
      <c r="M71" s="20">
        <v>3470</v>
      </c>
      <c r="N71" s="20">
        <v>11154</v>
      </c>
      <c r="O71" s="20">
        <v>3650</v>
      </c>
      <c r="P71" s="20">
        <v>9075</v>
      </c>
      <c r="Q71" s="20">
        <v>3138</v>
      </c>
      <c r="R71" s="20">
        <v>11306</v>
      </c>
      <c r="S71" s="20">
        <v>3819</v>
      </c>
    </row>
    <row r="72" spans="1:19" x14ac:dyDescent="0.2">
      <c r="A72" s="22" t="s">
        <v>87</v>
      </c>
      <c r="B72" s="7">
        <v>833</v>
      </c>
      <c r="C72" s="7">
        <v>61</v>
      </c>
      <c r="D72" s="7">
        <v>1105</v>
      </c>
      <c r="E72" s="7">
        <v>98</v>
      </c>
      <c r="F72" s="7">
        <v>1355</v>
      </c>
      <c r="G72" s="7">
        <v>113</v>
      </c>
      <c r="H72" s="7">
        <v>1655</v>
      </c>
      <c r="I72" s="7">
        <v>122</v>
      </c>
      <c r="J72" s="7">
        <v>1564</v>
      </c>
      <c r="K72" s="7">
        <v>110</v>
      </c>
      <c r="L72" s="7">
        <v>1417</v>
      </c>
      <c r="M72" s="7">
        <v>122</v>
      </c>
      <c r="N72" s="7">
        <v>1523</v>
      </c>
      <c r="O72" s="7">
        <v>120</v>
      </c>
      <c r="P72" s="7">
        <v>1222</v>
      </c>
      <c r="Q72" s="7">
        <v>95</v>
      </c>
      <c r="R72" s="7">
        <v>1277</v>
      </c>
      <c r="S72" s="7">
        <v>106</v>
      </c>
    </row>
    <row r="73" spans="1:19" x14ac:dyDescent="0.2">
      <c r="A73" s="22" t="s">
        <v>52</v>
      </c>
      <c r="B73" s="7">
        <v>1292</v>
      </c>
      <c r="C73" s="7">
        <v>1192</v>
      </c>
      <c r="D73" s="7">
        <v>1411</v>
      </c>
      <c r="E73" s="7">
        <v>1478</v>
      </c>
      <c r="F73" s="7">
        <v>1539</v>
      </c>
      <c r="G73" s="7">
        <v>1852</v>
      </c>
      <c r="H73" s="7">
        <v>1557</v>
      </c>
      <c r="I73" s="7">
        <v>1929</v>
      </c>
      <c r="J73" s="7">
        <v>1250</v>
      </c>
      <c r="K73" s="7">
        <v>1618</v>
      </c>
      <c r="L73" s="7">
        <v>942</v>
      </c>
      <c r="M73" s="7">
        <v>1266</v>
      </c>
      <c r="N73" s="7">
        <v>908</v>
      </c>
      <c r="O73" s="7">
        <v>1389</v>
      </c>
      <c r="P73" s="7">
        <v>679</v>
      </c>
      <c r="Q73" s="7">
        <v>1114</v>
      </c>
      <c r="R73" s="7">
        <v>776</v>
      </c>
      <c r="S73" s="7">
        <v>1075</v>
      </c>
    </row>
    <row r="74" spans="1:19" x14ac:dyDescent="0.2">
      <c r="A74" s="22" t="s">
        <v>88</v>
      </c>
      <c r="B74" s="7">
        <v>530</v>
      </c>
      <c r="C74" s="7">
        <v>119</v>
      </c>
      <c r="D74" s="7">
        <v>647</v>
      </c>
      <c r="E74" s="7">
        <v>146</v>
      </c>
      <c r="F74" s="7">
        <v>762</v>
      </c>
      <c r="G74" s="7">
        <v>169</v>
      </c>
      <c r="H74" s="7">
        <v>857</v>
      </c>
      <c r="I74" s="7">
        <v>167</v>
      </c>
      <c r="J74" s="7">
        <v>914</v>
      </c>
      <c r="K74" s="7">
        <v>164</v>
      </c>
      <c r="L74" s="7">
        <v>882</v>
      </c>
      <c r="M74" s="7">
        <v>171</v>
      </c>
      <c r="N74" s="7">
        <v>988</v>
      </c>
      <c r="O74" s="7">
        <v>176</v>
      </c>
      <c r="P74" s="7">
        <v>834</v>
      </c>
      <c r="Q74" s="7">
        <v>172</v>
      </c>
      <c r="R74" s="7">
        <v>1118</v>
      </c>
      <c r="S74" s="7">
        <v>208</v>
      </c>
    </row>
    <row r="75" spans="1:19" x14ac:dyDescent="0.2">
      <c r="A75" s="22" t="s">
        <v>108</v>
      </c>
      <c r="B75" s="7">
        <v>4887</v>
      </c>
      <c r="C75" s="7">
        <v>1435</v>
      </c>
      <c r="D75" s="7">
        <v>5850</v>
      </c>
      <c r="E75" s="7">
        <v>1763</v>
      </c>
      <c r="F75" s="7">
        <v>7245</v>
      </c>
      <c r="G75" s="7">
        <v>2258</v>
      </c>
      <c r="H75" s="7">
        <v>7541</v>
      </c>
      <c r="I75" s="7">
        <v>2104</v>
      </c>
      <c r="J75" s="7">
        <v>7160</v>
      </c>
      <c r="K75" s="7">
        <v>2033</v>
      </c>
      <c r="L75" s="7">
        <v>6747</v>
      </c>
      <c r="M75" s="7">
        <v>1872</v>
      </c>
      <c r="N75" s="7">
        <v>6864</v>
      </c>
      <c r="O75" s="7">
        <v>1912</v>
      </c>
      <c r="P75" s="7">
        <v>5415</v>
      </c>
      <c r="Q75" s="7">
        <v>1710</v>
      </c>
      <c r="R75" s="7">
        <v>7253</v>
      </c>
      <c r="S75" s="7">
        <v>2381</v>
      </c>
    </row>
    <row r="76" spans="1:19" x14ac:dyDescent="0.2">
      <c r="A76" s="22" t="s">
        <v>90</v>
      </c>
      <c r="B76" s="7">
        <v>338</v>
      </c>
      <c r="C76" s="7">
        <v>16</v>
      </c>
      <c r="D76" s="7">
        <v>456</v>
      </c>
      <c r="E76" s="7">
        <v>11</v>
      </c>
      <c r="F76" s="7">
        <v>595</v>
      </c>
      <c r="G76" s="7">
        <v>30</v>
      </c>
      <c r="H76" s="7">
        <v>805</v>
      </c>
      <c r="I76" s="7">
        <v>26</v>
      </c>
      <c r="J76" s="7">
        <v>876</v>
      </c>
      <c r="K76" s="7">
        <v>42</v>
      </c>
      <c r="L76" s="7">
        <v>947</v>
      </c>
      <c r="M76" s="7">
        <v>39</v>
      </c>
      <c r="N76" s="7">
        <v>871</v>
      </c>
      <c r="O76" s="7">
        <v>53</v>
      </c>
      <c r="P76" s="7">
        <v>925</v>
      </c>
      <c r="Q76" s="7">
        <v>47</v>
      </c>
      <c r="R76" s="7">
        <v>882</v>
      </c>
      <c r="S76" s="7">
        <v>49</v>
      </c>
    </row>
    <row r="77" spans="1:19" x14ac:dyDescent="0.2">
      <c r="A77" s="21" t="s">
        <v>61</v>
      </c>
      <c r="B77" s="20">
        <v>4287</v>
      </c>
      <c r="C77" s="20">
        <v>6419</v>
      </c>
      <c r="D77" s="20">
        <v>5327</v>
      </c>
      <c r="E77" s="20">
        <v>7640</v>
      </c>
      <c r="F77" s="20">
        <v>6826</v>
      </c>
      <c r="G77" s="20">
        <v>9093</v>
      </c>
      <c r="H77" s="20">
        <v>7816</v>
      </c>
      <c r="I77" s="20">
        <v>8946</v>
      </c>
      <c r="J77" s="20">
        <v>7629</v>
      </c>
      <c r="K77" s="20">
        <v>8107</v>
      </c>
      <c r="L77" s="20">
        <v>7402</v>
      </c>
      <c r="M77" s="20">
        <v>7001</v>
      </c>
      <c r="N77" s="20">
        <v>7621</v>
      </c>
      <c r="O77" s="20">
        <v>7183</v>
      </c>
      <c r="P77" s="20">
        <v>6233</v>
      </c>
      <c r="Q77" s="20">
        <v>5981</v>
      </c>
      <c r="R77" s="20">
        <v>7683</v>
      </c>
      <c r="S77" s="20">
        <v>7437</v>
      </c>
    </row>
    <row r="78" spans="1:19" x14ac:dyDescent="0.2">
      <c r="A78" s="22" t="s">
        <v>87</v>
      </c>
      <c r="B78" s="7">
        <v>645</v>
      </c>
      <c r="C78" s="7">
        <v>249</v>
      </c>
      <c r="D78" s="7">
        <v>849</v>
      </c>
      <c r="E78" s="7">
        <v>355</v>
      </c>
      <c r="F78" s="7">
        <v>1101</v>
      </c>
      <c r="G78" s="7">
        <v>366</v>
      </c>
      <c r="H78" s="7">
        <v>1370</v>
      </c>
      <c r="I78" s="7">
        <v>407</v>
      </c>
      <c r="J78" s="7">
        <v>1328</v>
      </c>
      <c r="K78" s="7">
        <v>348</v>
      </c>
      <c r="L78" s="7">
        <v>1194</v>
      </c>
      <c r="M78" s="7">
        <v>345</v>
      </c>
      <c r="N78" s="7">
        <v>1328</v>
      </c>
      <c r="O78" s="7">
        <v>316</v>
      </c>
      <c r="P78" s="7">
        <v>1062</v>
      </c>
      <c r="Q78" s="7">
        <v>254</v>
      </c>
      <c r="R78" s="7">
        <v>1113</v>
      </c>
      <c r="S78" s="7">
        <v>269</v>
      </c>
    </row>
    <row r="79" spans="1:19" x14ac:dyDescent="0.2">
      <c r="A79" s="22" t="s">
        <v>52</v>
      </c>
      <c r="B79" s="7">
        <v>285</v>
      </c>
      <c r="C79" s="7">
        <v>2199</v>
      </c>
      <c r="D79" s="7">
        <v>330</v>
      </c>
      <c r="E79" s="7">
        <v>2561</v>
      </c>
      <c r="F79" s="7">
        <v>396</v>
      </c>
      <c r="G79" s="7">
        <v>2996</v>
      </c>
      <c r="H79" s="7">
        <v>420</v>
      </c>
      <c r="I79" s="7">
        <v>3066</v>
      </c>
      <c r="J79" s="7">
        <v>331</v>
      </c>
      <c r="K79" s="7">
        <v>2538</v>
      </c>
      <c r="L79" s="7">
        <v>260</v>
      </c>
      <c r="M79" s="7">
        <v>1948</v>
      </c>
      <c r="N79" s="7">
        <v>263</v>
      </c>
      <c r="O79" s="7">
        <v>2034</v>
      </c>
      <c r="P79" s="7">
        <v>206</v>
      </c>
      <c r="Q79" s="7">
        <v>1587</v>
      </c>
      <c r="R79" s="7">
        <v>271</v>
      </c>
      <c r="S79" s="7">
        <v>1579</v>
      </c>
    </row>
    <row r="80" spans="1:19" x14ac:dyDescent="0.2">
      <c r="A80" s="22" t="s">
        <v>88</v>
      </c>
      <c r="B80" s="7">
        <v>349</v>
      </c>
      <c r="C80" s="7">
        <v>302</v>
      </c>
      <c r="D80" s="7">
        <v>429</v>
      </c>
      <c r="E80" s="7">
        <v>366</v>
      </c>
      <c r="F80" s="7">
        <v>527</v>
      </c>
      <c r="G80" s="7">
        <v>405</v>
      </c>
      <c r="H80" s="7">
        <v>622</v>
      </c>
      <c r="I80" s="7">
        <v>402</v>
      </c>
      <c r="J80" s="7">
        <v>641</v>
      </c>
      <c r="K80" s="7">
        <v>439</v>
      </c>
      <c r="L80" s="7">
        <v>668</v>
      </c>
      <c r="M80" s="7">
        <v>385</v>
      </c>
      <c r="N80" s="7">
        <v>748</v>
      </c>
      <c r="O80" s="7">
        <v>417</v>
      </c>
      <c r="P80" s="7">
        <v>640</v>
      </c>
      <c r="Q80" s="7">
        <v>369</v>
      </c>
      <c r="R80" s="7">
        <v>869</v>
      </c>
      <c r="S80" s="7">
        <v>456</v>
      </c>
    </row>
    <row r="81" spans="1:19" x14ac:dyDescent="0.2">
      <c r="A81" s="22" t="s">
        <v>108</v>
      </c>
      <c r="B81" s="7">
        <v>2731</v>
      </c>
      <c r="C81" s="7">
        <v>3591</v>
      </c>
      <c r="D81" s="7">
        <v>3350</v>
      </c>
      <c r="E81" s="7">
        <v>4261</v>
      </c>
      <c r="F81" s="7">
        <v>4295</v>
      </c>
      <c r="G81" s="7">
        <v>5208</v>
      </c>
      <c r="H81" s="7">
        <v>4732</v>
      </c>
      <c r="I81" s="7">
        <v>4913</v>
      </c>
      <c r="J81" s="7">
        <v>4590</v>
      </c>
      <c r="K81" s="7">
        <v>4603</v>
      </c>
      <c r="L81" s="7">
        <v>4469</v>
      </c>
      <c r="M81" s="7">
        <v>4150</v>
      </c>
      <c r="N81" s="7">
        <v>4536</v>
      </c>
      <c r="O81" s="7">
        <v>4240</v>
      </c>
      <c r="P81" s="7">
        <v>3545</v>
      </c>
      <c r="Q81" s="7">
        <v>3581</v>
      </c>
      <c r="R81" s="7">
        <v>4679</v>
      </c>
      <c r="S81" s="7">
        <v>4955</v>
      </c>
    </row>
    <row r="82" spans="1:19" x14ac:dyDescent="0.2">
      <c r="A82" s="22" t="s">
        <v>90</v>
      </c>
      <c r="B82" s="7">
        <v>277</v>
      </c>
      <c r="C82" s="7">
        <v>78</v>
      </c>
      <c r="D82" s="7">
        <v>369</v>
      </c>
      <c r="E82" s="7">
        <v>97</v>
      </c>
      <c r="F82" s="7">
        <v>507</v>
      </c>
      <c r="G82" s="7">
        <v>118</v>
      </c>
      <c r="H82" s="7">
        <v>672</v>
      </c>
      <c r="I82" s="7">
        <v>158</v>
      </c>
      <c r="J82" s="7">
        <v>739</v>
      </c>
      <c r="K82" s="7">
        <v>179</v>
      </c>
      <c r="L82" s="7">
        <v>811</v>
      </c>
      <c r="M82" s="7">
        <v>173</v>
      </c>
      <c r="N82" s="7">
        <v>746</v>
      </c>
      <c r="O82" s="7">
        <v>176</v>
      </c>
      <c r="P82" s="7">
        <v>780</v>
      </c>
      <c r="Q82" s="7">
        <v>190</v>
      </c>
      <c r="R82" s="7">
        <v>751</v>
      </c>
      <c r="S82" s="7">
        <v>178</v>
      </c>
    </row>
    <row r="83" spans="1:19" x14ac:dyDescent="0.2">
      <c r="A83" s="21" t="s">
        <v>62</v>
      </c>
      <c r="B83" s="20">
        <v>462</v>
      </c>
      <c r="C83" s="20">
        <v>10244</v>
      </c>
      <c r="D83" s="20">
        <v>551</v>
      </c>
      <c r="E83" s="20">
        <v>12417</v>
      </c>
      <c r="F83" s="20">
        <v>743</v>
      </c>
      <c r="G83" s="20">
        <v>15175</v>
      </c>
      <c r="H83" s="20">
        <v>761</v>
      </c>
      <c r="I83" s="20">
        <v>16002</v>
      </c>
      <c r="J83" s="20">
        <v>714</v>
      </c>
      <c r="K83" s="20">
        <v>15022</v>
      </c>
      <c r="L83" s="20">
        <v>603</v>
      </c>
      <c r="M83" s="20">
        <v>13796</v>
      </c>
      <c r="N83" s="20">
        <v>618</v>
      </c>
      <c r="O83" s="20">
        <v>14185</v>
      </c>
      <c r="P83" s="20">
        <v>446</v>
      </c>
      <c r="Q83" s="20">
        <v>11769</v>
      </c>
      <c r="R83" s="20">
        <v>655</v>
      </c>
      <c r="S83" s="20">
        <v>14469</v>
      </c>
    </row>
    <row r="84" spans="1:19" x14ac:dyDescent="0.2">
      <c r="A84" s="22" t="s">
        <v>87</v>
      </c>
      <c r="B84" s="7">
        <v>64</v>
      </c>
      <c r="C84" s="7">
        <v>829</v>
      </c>
      <c r="D84" s="7">
        <v>58</v>
      </c>
      <c r="E84" s="7">
        <v>1146</v>
      </c>
      <c r="F84" s="7">
        <v>87</v>
      </c>
      <c r="G84" s="7">
        <v>1380</v>
      </c>
      <c r="H84" s="7">
        <v>84</v>
      </c>
      <c r="I84" s="7">
        <v>1694</v>
      </c>
      <c r="J84" s="7">
        <v>70</v>
      </c>
      <c r="K84" s="7">
        <v>1606</v>
      </c>
      <c r="L84" s="7">
        <v>58</v>
      </c>
      <c r="M84" s="7">
        <v>1478</v>
      </c>
      <c r="N84" s="7">
        <v>76</v>
      </c>
      <c r="O84" s="7">
        <v>1567</v>
      </c>
      <c r="P84" s="7">
        <v>60</v>
      </c>
      <c r="Q84" s="7">
        <v>1255</v>
      </c>
      <c r="R84" s="7">
        <v>47</v>
      </c>
      <c r="S84" s="7">
        <v>1335</v>
      </c>
    </row>
    <row r="85" spans="1:19" x14ac:dyDescent="0.2">
      <c r="A85" s="22" t="s">
        <v>52</v>
      </c>
      <c r="B85" s="7">
        <v>56</v>
      </c>
      <c r="C85" s="7">
        <v>2429</v>
      </c>
      <c r="D85" s="7">
        <v>68</v>
      </c>
      <c r="E85" s="7">
        <v>2824</v>
      </c>
      <c r="F85" s="7">
        <v>90</v>
      </c>
      <c r="G85" s="7">
        <v>3301</v>
      </c>
      <c r="H85" s="7">
        <v>81</v>
      </c>
      <c r="I85" s="7">
        <v>3404</v>
      </c>
      <c r="J85" s="7">
        <v>79</v>
      </c>
      <c r="K85" s="7">
        <v>2788</v>
      </c>
      <c r="L85" s="7">
        <v>51</v>
      </c>
      <c r="M85" s="7">
        <v>2155</v>
      </c>
      <c r="N85" s="7">
        <v>68</v>
      </c>
      <c r="O85" s="7">
        <v>2230</v>
      </c>
      <c r="P85" s="7">
        <v>39</v>
      </c>
      <c r="Q85" s="7">
        <v>1755</v>
      </c>
      <c r="R85" s="7">
        <v>53</v>
      </c>
      <c r="S85" s="7">
        <v>1799</v>
      </c>
    </row>
    <row r="86" spans="1:19" x14ac:dyDescent="0.2">
      <c r="A86" s="22" t="s">
        <v>88</v>
      </c>
      <c r="B86" s="7">
        <v>17</v>
      </c>
      <c r="C86" s="7">
        <v>634</v>
      </c>
      <c r="D86" s="7">
        <v>26</v>
      </c>
      <c r="E86" s="7">
        <v>768</v>
      </c>
      <c r="F86" s="7">
        <v>33</v>
      </c>
      <c r="G86" s="7">
        <v>898</v>
      </c>
      <c r="H86" s="7">
        <v>45</v>
      </c>
      <c r="I86" s="7">
        <v>981</v>
      </c>
      <c r="J86" s="7">
        <v>50</v>
      </c>
      <c r="K86" s="7">
        <v>1032</v>
      </c>
      <c r="L86" s="7">
        <v>32</v>
      </c>
      <c r="M86" s="7">
        <v>1021</v>
      </c>
      <c r="N86" s="7">
        <v>24</v>
      </c>
      <c r="O86" s="7">
        <v>1140</v>
      </c>
      <c r="P86" s="7">
        <v>20</v>
      </c>
      <c r="Q86" s="7">
        <v>989</v>
      </c>
      <c r="R86" s="7">
        <v>44</v>
      </c>
      <c r="S86" s="7">
        <v>1280</v>
      </c>
    </row>
    <row r="87" spans="1:19" x14ac:dyDescent="0.2">
      <c r="A87" s="22" t="s">
        <v>108</v>
      </c>
      <c r="B87" s="7">
        <v>319</v>
      </c>
      <c r="C87" s="7">
        <v>6004</v>
      </c>
      <c r="D87" s="7">
        <v>392</v>
      </c>
      <c r="E87" s="7">
        <v>7219</v>
      </c>
      <c r="F87" s="7">
        <v>524</v>
      </c>
      <c r="G87" s="7">
        <v>8979</v>
      </c>
      <c r="H87" s="7">
        <v>538</v>
      </c>
      <c r="I87" s="7">
        <v>9107</v>
      </c>
      <c r="J87" s="7">
        <v>505</v>
      </c>
      <c r="K87" s="7">
        <v>8688</v>
      </c>
      <c r="L87" s="7">
        <v>452</v>
      </c>
      <c r="M87" s="7">
        <v>8168</v>
      </c>
      <c r="N87" s="7">
        <v>440</v>
      </c>
      <c r="O87" s="7">
        <v>8336</v>
      </c>
      <c r="P87" s="7">
        <v>319</v>
      </c>
      <c r="Q87" s="7">
        <v>6807</v>
      </c>
      <c r="R87" s="7">
        <v>498</v>
      </c>
      <c r="S87" s="7">
        <v>9138</v>
      </c>
    </row>
    <row r="88" spans="1:19" x14ac:dyDescent="0.2">
      <c r="A88" s="22" t="s">
        <v>90</v>
      </c>
      <c r="B88" s="7">
        <v>6</v>
      </c>
      <c r="C88" s="7">
        <v>348</v>
      </c>
      <c r="D88" s="7">
        <v>7</v>
      </c>
      <c r="E88" s="7">
        <v>460</v>
      </c>
      <c r="F88" s="7">
        <v>9</v>
      </c>
      <c r="G88" s="7">
        <v>617</v>
      </c>
      <c r="H88" s="7">
        <v>13</v>
      </c>
      <c r="I88" s="7">
        <v>816</v>
      </c>
      <c r="J88" s="7">
        <v>10</v>
      </c>
      <c r="K88" s="7">
        <v>908</v>
      </c>
      <c r="L88" s="7">
        <v>10</v>
      </c>
      <c r="M88" s="7">
        <v>974</v>
      </c>
      <c r="N88" s="7">
        <v>10</v>
      </c>
      <c r="O88" s="7">
        <v>912</v>
      </c>
      <c r="P88" s="7">
        <v>8</v>
      </c>
      <c r="Q88" s="7">
        <v>963</v>
      </c>
      <c r="R88" s="7">
        <v>13</v>
      </c>
      <c r="S88" s="7">
        <v>917</v>
      </c>
    </row>
    <row r="89" spans="1:19" x14ac:dyDescent="0.2">
      <c r="A89" s="21" t="s">
        <v>63</v>
      </c>
      <c r="B89" s="20">
        <v>2033</v>
      </c>
      <c r="C89" s="20">
        <v>8672</v>
      </c>
      <c r="D89" s="20">
        <v>2426</v>
      </c>
      <c r="E89" s="20">
        <v>10542</v>
      </c>
      <c r="F89" s="20">
        <v>2769</v>
      </c>
      <c r="G89" s="20">
        <v>13149</v>
      </c>
      <c r="H89" s="20">
        <v>2852</v>
      </c>
      <c r="I89" s="20">
        <v>13909</v>
      </c>
      <c r="J89" s="20">
        <v>2686</v>
      </c>
      <c r="K89" s="20">
        <v>13052</v>
      </c>
      <c r="L89" s="20">
        <v>2643</v>
      </c>
      <c r="M89" s="20">
        <v>11760</v>
      </c>
      <c r="N89" s="20">
        <v>2718</v>
      </c>
      <c r="O89" s="20">
        <v>12086</v>
      </c>
      <c r="P89" s="20">
        <v>2293</v>
      </c>
      <c r="Q89" s="20">
        <v>9922</v>
      </c>
      <c r="R89" s="20">
        <v>2774</v>
      </c>
      <c r="S89" s="20">
        <v>12346</v>
      </c>
    </row>
    <row r="90" spans="1:19" x14ac:dyDescent="0.2">
      <c r="A90" s="22" t="s">
        <v>87</v>
      </c>
      <c r="B90" s="7">
        <v>211</v>
      </c>
      <c r="C90" s="7">
        <v>683</v>
      </c>
      <c r="D90" s="7">
        <v>271</v>
      </c>
      <c r="E90" s="7">
        <v>934</v>
      </c>
      <c r="F90" s="7">
        <v>355</v>
      </c>
      <c r="G90" s="7">
        <v>1112</v>
      </c>
      <c r="H90" s="7">
        <v>433</v>
      </c>
      <c r="I90" s="7">
        <v>1345</v>
      </c>
      <c r="J90" s="7">
        <v>353</v>
      </c>
      <c r="K90" s="7">
        <v>1323</v>
      </c>
      <c r="L90" s="7">
        <v>323</v>
      </c>
      <c r="M90" s="7">
        <v>1215</v>
      </c>
      <c r="N90" s="7">
        <v>392</v>
      </c>
      <c r="O90" s="7">
        <v>1252</v>
      </c>
      <c r="P90" s="7">
        <v>311</v>
      </c>
      <c r="Q90" s="7">
        <v>1007</v>
      </c>
      <c r="R90" s="7">
        <v>337</v>
      </c>
      <c r="S90" s="7">
        <v>1045</v>
      </c>
    </row>
    <row r="91" spans="1:19" x14ac:dyDescent="0.2">
      <c r="A91" s="22" t="s">
        <v>52</v>
      </c>
      <c r="B91" s="7">
        <v>242</v>
      </c>
      <c r="C91" s="7">
        <v>2243</v>
      </c>
      <c r="D91" s="7">
        <v>250</v>
      </c>
      <c r="E91" s="7">
        <v>2640</v>
      </c>
      <c r="F91" s="7">
        <v>232</v>
      </c>
      <c r="G91" s="7">
        <v>3159</v>
      </c>
      <c r="H91" s="7">
        <v>209</v>
      </c>
      <c r="I91" s="7">
        <v>3278</v>
      </c>
      <c r="J91" s="7">
        <v>174</v>
      </c>
      <c r="K91" s="7">
        <v>2695</v>
      </c>
      <c r="L91" s="7">
        <v>135</v>
      </c>
      <c r="M91" s="7">
        <v>2073</v>
      </c>
      <c r="N91" s="7">
        <v>150</v>
      </c>
      <c r="O91" s="7">
        <v>2148</v>
      </c>
      <c r="P91" s="7">
        <v>108</v>
      </c>
      <c r="Q91" s="7">
        <v>1685</v>
      </c>
      <c r="R91" s="7">
        <v>123</v>
      </c>
      <c r="S91" s="7">
        <v>1725</v>
      </c>
    </row>
    <row r="92" spans="1:19" x14ac:dyDescent="0.2">
      <c r="A92" s="22" t="s">
        <v>88</v>
      </c>
      <c r="B92" s="7">
        <v>141</v>
      </c>
      <c r="C92" s="7">
        <v>510</v>
      </c>
      <c r="D92" s="7">
        <v>188</v>
      </c>
      <c r="E92" s="7">
        <v>605</v>
      </c>
      <c r="F92" s="7">
        <v>202</v>
      </c>
      <c r="G92" s="7">
        <v>730</v>
      </c>
      <c r="H92" s="7">
        <v>231</v>
      </c>
      <c r="I92" s="7">
        <v>793</v>
      </c>
      <c r="J92" s="7">
        <v>252</v>
      </c>
      <c r="K92" s="7">
        <v>830</v>
      </c>
      <c r="L92" s="7">
        <v>251</v>
      </c>
      <c r="M92" s="7">
        <v>803</v>
      </c>
      <c r="N92" s="7">
        <v>301</v>
      </c>
      <c r="O92" s="7">
        <v>864</v>
      </c>
      <c r="P92" s="7">
        <v>262</v>
      </c>
      <c r="Q92" s="7">
        <v>746</v>
      </c>
      <c r="R92" s="7">
        <v>361</v>
      </c>
      <c r="S92" s="7">
        <v>962</v>
      </c>
    </row>
    <row r="93" spans="1:19" x14ac:dyDescent="0.2">
      <c r="A93" s="22" t="s">
        <v>108</v>
      </c>
      <c r="B93" s="7">
        <v>1320</v>
      </c>
      <c r="C93" s="7">
        <v>5001</v>
      </c>
      <c r="D93" s="7">
        <v>1544</v>
      </c>
      <c r="E93" s="7">
        <v>6067</v>
      </c>
      <c r="F93" s="7">
        <v>1759</v>
      </c>
      <c r="G93" s="7">
        <v>7744</v>
      </c>
      <c r="H93" s="7">
        <v>1703</v>
      </c>
      <c r="I93" s="7">
        <v>7940</v>
      </c>
      <c r="J93" s="7">
        <v>1615</v>
      </c>
      <c r="K93" s="7">
        <v>7578</v>
      </c>
      <c r="L93" s="7">
        <v>1593</v>
      </c>
      <c r="M93" s="7">
        <v>7025</v>
      </c>
      <c r="N93" s="7">
        <v>1602</v>
      </c>
      <c r="O93" s="7">
        <v>7174</v>
      </c>
      <c r="P93" s="7">
        <v>1275</v>
      </c>
      <c r="Q93" s="7">
        <v>5850</v>
      </c>
      <c r="R93" s="7">
        <v>1658</v>
      </c>
      <c r="S93" s="7">
        <v>7976</v>
      </c>
    </row>
    <row r="94" spans="1:19" x14ac:dyDescent="0.2">
      <c r="A94" s="22" t="s">
        <v>90</v>
      </c>
      <c r="B94" s="7">
        <v>119</v>
      </c>
      <c r="C94" s="7">
        <v>235</v>
      </c>
      <c r="D94" s="7">
        <v>173</v>
      </c>
      <c r="E94" s="7">
        <v>296</v>
      </c>
      <c r="F94" s="7">
        <v>221</v>
      </c>
      <c r="G94" s="7">
        <v>404</v>
      </c>
      <c r="H94" s="7">
        <v>276</v>
      </c>
      <c r="I94" s="7">
        <v>553</v>
      </c>
      <c r="J94" s="7">
        <v>292</v>
      </c>
      <c r="K94" s="7">
        <v>626</v>
      </c>
      <c r="L94" s="7">
        <v>341</v>
      </c>
      <c r="M94" s="7">
        <v>644</v>
      </c>
      <c r="N94" s="7">
        <v>273</v>
      </c>
      <c r="O94" s="7">
        <v>648</v>
      </c>
      <c r="P94" s="7">
        <v>337</v>
      </c>
      <c r="Q94" s="7">
        <v>634</v>
      </c>
      <c r="R94" s="7">
        <v>295</v>
      </c>
      <c r="S94" s="7">
        <v>638</v>
      </c>
    </row>
    <row r="95" spans="1:19" x14ac:dyDescent="0.2">
      <c r="A95" s="21" t="s">
        <v>64</v>
      </c>
      <c r="B95" s="20">
        <v>786</v>
      </c>
      <c r="C95" s="20">
        <v>9920</v>
      </c>
      <c r="D95" s="20">
        <v>913</v>
      </c>
      <c r="E95" s="20">
        <v>12054</v>
      </c>
      <c r="F95" s="20">
        <v>1091</v>
      </c>
      <c r="G95" s="20">
        <v>14826</v>
      </c>
      <c r="H95" s="20">
        <v>1312</v>
      </c>
      <c r="I95" s="20">
        <v>15449</v>
      </c>
      <c r="J95" s="20">
        <v>1289</v>
      </c>
      <c r="K95" s="20">
        <v>14451</v>
      </c>
      <c r="L95" s="20">
        <v>1252</v>
      </c>
      <c r="M95" s="20">
        <v>13151</v>
      </c>
      <c r="N95" s="20">
        <v>1284</v>
      </c>
      <c r="O95" s="20">
        <v>13519</v>
      </c>
      <c r="P95" s="20">
        <v>1118</v>
      </c>
      <c r="Q95" s="20">
        <v>11104</v>
      </c>
      <c r="R95" s="20">
        <v>1288</v>
      </c>
      <c r="S95" s="20">
        <v>13832</v>
      </c>
    </row>
    <row r="96" spans="1:19" x14ac:dyDescent="0.2">
      <c r="A96" s="22" t="s">
        <v>87</v>
      </c>
      <c r="B96" s="7">
        <v>139</v>
      </c>
      <c r="C96" s="7">
        <v>755</v>
      </c>
      <c r="D96" s="7">
        <v>144</v>
      </c>
      <c r="E96" s="7">
        <v>1059</v>
      </c>
      <c r="F96" s="7">
        <v>199</v>
      </c>
      <c r="G96" s="7">
        <v>1266</v>
      </c>
      <c r="H96" s="7">
        <v>254</v>
      </c>
      <c r="I96" s="7">
        <v>1524</v>
      </c>
      <c r="J96" s="7">
        <v>268</v>
      </c>
      <c r="K96" s="7">
        <v>1408</v>
      </c>
      <c r="L96" s="7">
        <v>243</v>
      </c>
      <c r="M96" s="7">
        <v>1295</v>
      </c>
      <c r="N96" s="7">
        <v>256</v>
      </c>
      <c r="O96" s="7">
        <v>1388</v>
      </c>
      <c r="P96" s="7">
        <v>217</v>
      </c>
      <c r="Q96" s="7">
        <v>1100</v>
      </c>
      <c r="R96" s="7">
        <v>245</v>
      </c>
      <c r="S96" s="7">
        <v>1138</v>
      </c>
    </row>
    <row r="97" spans="1:19" x14ac:dyDescent="0.2">
      <c r="A97" s="22" t="s">
        <v>52</v>
      </c>
      <c r="B97" s="7">
        <v>50</v>
      </c>
      <c r="C97" s="7">
        <v>2436</v>
      </c>
      <c r="D97" s="7">
        <v>43</v>
      </c>
      <c r="E97" s="7">
        <v>2847</v>
      </c>
      <c r="F97" s="7">
        <v>38</v>
      </c>
      <c r="G97" s="7">
        <v>3353</v>
      </c>
      <c r="H97" s="7">
        <v>54</v>
      </c>
      <c r="I97" s="7">
        <v>3433</v>
      </c>
      <c r="J97" s="7">
        <v>38</v>
      </c>
      <c r="K97" s="7">
        <v>2832</v>
      </c>
      <c r="L97" s="7">
        <v>38</v>
      </c>
      <c r="M97" s="7">
        <v>2169</v>
      </c>
      <c r="N97" s="7">
        <v>31</v>
      </c>
      <c r="O97" s="7">
        <v>2266</v>
      </c>
      <c r="P97" s="7">
        <v>31</v>
      </c>
      <c r="Q97" s="7">
        <v>1763</v>
      </c>
      <c r="R97" s="7">
        <v>32</v>
      </c>
      <c r="S97" s="7">
        <v>1818</v>
      </c>
    </row>
    <row r="98" spans="1:19" x14ac:dyDescent="0.2">
      <c r="A98" s="22" t="s">
        <v>88</v>
      </c>
      <c r="B98" s="7">
        <v>129</v>
      </c>
      <c r="C98" s="7">
        <v>522</v>
      </c>
      <c r="D98" s="7">
        <v>153</v>
      </c>
      <c r="E98" s="7">
        <v>639</v>
      </c>
      <c r="F98" s="7">
        <v>161</v>
      </c>
      <c r="G98" s="7">
        <v>773</v>
      </c>
      <c r="H98" s="7">
        <v>192</v>
      </c>
      <c r="I98" s="7">
        <v>831</v>
      </c>
      <c r="J98" s="7">
        <v>195</v>
      </c>
      <c r="K98" s="7">
        <v>885</v>
      </c>
      <c r="L98" s="7">
        <v>228</v>
      </c>
      <c r="M98" s="7">
        <v>826</v>
      </c>
      <c r="N98" s="7">
        <v>236</v>
      </c>
      <c r="O98" s="7">
        <v>929</v>
      </c>
      <c r="P98" s="7">
        <v>202</v>
      </c>
      <c r="Q98" s="7">
        <v>808</v>
      </c>
      <c r="R98" s="7">
        <v>261</v>
      </c>
      <c r="S98" s="7">
        <v>1062</v>
      </c>
    </row>
    <row r="99" spans="1:19" x14ac:dyDescent="0.2">
      <c r="A99" s="22" t="s">
        <v>108</v>
      </c>
      <c r="B99" s="7">
        <v>386</v>
      </c>
      <c r="C99" s="7">
        <v>5936</v>
      </c>
      <c r="D99" s="7">
        <v>429</v>
      </c>
      <c r="E99" s="7">
        <v>7183</v>
      </c>
      <c r="F99" s="7">
        <v>545</v>
      </c>
      <c r="G99" s="7">
        <v>8958</v>
      </c>
      <c r="H99" s="7">
        <v>628</v>
      </c>
      <c r="I99" s="7">
        <v>9016</v>
      </c>
      <c r="J99" s="7">
        <v>583</v>
      </c>
      <c r="K99" s="7">
        <v>8610</v>
      </c>
      <c r="L99" s="7">
        <v>508</v>
      </c>
      <c r="M99" s="7">
        <v>8113</v>
      </c>
      <c r="N99" s="7">
        <v>550</v>
      </c>
      <c r="O99" s="7">
        <v>8226</v>
      </c>
      <c r="P99" s="7">
        <v>441</v>
      </c>
      <c r="Q99" s="7">
        <v>6687</v>
      </c>
      <c r="R99" s="7">
        <v>561</v>
      </c>
      <c r="S99" s="7">
        <v>9072</v>
      </c>
    </row>
    <row r="100" spans="1:19" x14ac:dyDescent="0.2">
      <c r="A100" s="23" t="s">
        <v>90</v>
      </c>
      <c r="B100" s="11">
        <v>82</v>
      </c>
      <c r="C100" s="11">
        <v>271</v>
      </c>
      <c r="D100" s="11">
        <v>144</v>
      </c>
      <c r="E100" s="11">
        <v>326</v>
      </c>
      <c r="F100" s="11">
        <v>148</v>
      </c>
      <c r="G100" s="11">
        <v>476</v>
      </c>
      <c r="H100" s="11">
        <v>184</v>
      </c>
      <c r="I100" s="11">
        <v>645</v>
      </c>
      <c r="J100" s="11">
        <v>205</v>
      </c>
      <c r="K100" s="11">
        <v>716</v>
      </c>
      <c r="L100" s="11">
        <v>235</v>
      </c>
      <c r="M100" s="11">
        <v>748</v>
      </c>
      <c r="N100" s="11">
        <v>211</v>
      </c>
      <c r="O100" s="11">
        <v>710</v>
      </c>
      <c r="P100" s="11">
        <v>227</v>
      </c>
      <c r="Q100" s="11">
        <v>746</v>
      </c>
      <c r="R100" s="11">
        <v>189</v>
      </c>
      <c r="S100" s="11">
        <v>742</v>
      </c>
    </row>
    <row r="102" spans="1:19" x14ac:dyDescent="0.2">
      <c r="A102" s="13" t="s">
        <v>20</v>
      </c>
    </row>
    <row r="103" spans="1:19" x14ac:dyDescent="0.2">
      <c r="A103" s="13" t="s">
        <v>109</v>
      </c>
    </row>
    <row r="104" spans="1:19" x14ac:dyDescent="0.2">
      <c r="A104" s="13" t="s">
        <v>66</v>
      </c>
    </row>
    <row r="105" spans="1:19" x14ac:dyDescent="0.2">
      <c r="A105" s="13" t="s">
        <v>32</v>
      </c>
    </row>
    <row r="106" spans="1:19" x14ac:dyDescent="0.2">
      <c r="A106" s="13"/>
    </row>
    <row r="107" spans="1:19" x14ac:dyDescent="0.2">
      <c r="A107" s="13" t="s">
        <v>141</v>
      </c>
    </row>
    <row r="108" spans="1:19" x14ac:dyDescent="0.2">
      <c r="A108" s="13" t="s">
        <v>276</v>
      </c>
    </row>
  </sheetData>
  <mergeCells count="10">
    <mergeCell ref="L5:M5"/>
    <mergeCell ref="N5:O5"/>
    <mergeCell ref="P5:Q5"/>
    <mergeCell ref="R5:S5"/>
    <mergeCell ref="B7:S7"/>
    <mergeCell ref="B5:C5"/>
    <mergeCell ref="D5:E5"/>
    <mergeCell ref="F5:G5"/>
    <mergeCell ref="H5:I5"/>
    <mergeCell ref="J5:K5"/>
  </mergeCells>
  <conditionalFormatting sqref="B9:S38">
    <cfRule type="expression" dxfId="5" priority="3">
      <formula>B9=2</formula>
    </cfRule>
  </conditionalFormatting>
  <conditionalFormatting sqref="B40:S69">
    <cfRule type="expression" dxfId="4" priority="2">
      <formula>B40=2</formula>
    </cfRule>
  </conditionalFormatting>
  <conditionalFormatting sqref="B71:S100">
    <cfRule type="expression" dxfId="3" priority="1">
      <formula>B71=2</formula>
    </cfRule>
  </conditionalFormatting>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107"/>
  <sheetViews>
    <sheetView showGridLines="0" workbookViewId="0">
      <pane xSplit="1" ySplit="7" topLeftCell="B8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HYPERLINK("#'Contents'!A31", "Link to contents")</f>
        <v>Link to contents</v>
      </c>
    </row>
    <row r="3" spans="1:19" ht="15" x14ac:dyDescent="0.25">
      <c r="A3" s="2" t="s">
        <v>111</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69</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5">
        <v>71.2979094076655</v>
      </c>
      <c r="C9" s="25">
        <v>28.7020905923345</v>
      </c>
      <c r="D9" s="25">
        <v>68.800813008130106</v>
      </c>
      <c r="E9" s="25">
        <v>31.199186991869901</v>
      </c>
      <c r="F9" s="25">
        <v>69.260903630190697</v>
      </c>
      <c r="G9" s="25">
        <v>30.7390963698093</v>
      </c>
      <c r="H9" s="25">
        <v>69.916628068550295</v>
      </c>
      <c r="I9" s="25">
        <v>30.083371931449701</v>
      </c>
      <c r="J9" s="25">
        <v>73.612112472963204</v>
      </c>
      <c r="K9" s="25">
        <v>26.387887527036799</v>
      </c>
      <c r="L9" s="25">
        <v>74.147727272727295</v>
      </c>
      <c r="M9" s="25">
        <v>25.852272727272702</v>
      </c>
      <c r="N9" s="25">
        <v>74.229287090558799</v>
      </c>
      <c r="O9" s="25">
        <v>25.770712909441201</v>
      </c>
      <c r="P9" s="25">
        <v>72.963503649635001</v>
      </c>
      <c r="Q9" s="25">
        <v>27.036496350364999</v>
      </c>
      <c r="R9" s="25">
        <v>72.678690714762894</v>
      </c>
      <c r="S9" s="25">
        <v>27.321309285237099</v>
      </c>
    </row>
    <row r="10" spans="1:19" x14ac:dyDescent="0.2">
      <c r="A10" s="22" t="s">
        <v>87</v>
      </c>
      <c r="B10" s="17">
        <v>92.376681614349806</v>
      </c>
      <c r="C10" s="17">
        <v>7.6233183856502196</v>
      </c>
      <c r="D10" s="17">
        <v>89.619377162629803</v>
      </c>
      <c r="E10" s="17">
        <v>10.380622837370201</v>
      </c>
      <c r="F10" s="17">
        <v>91.139240506329102</v>
      </c>
      <c r="G10" s="17">
        <v>8.8607594936708907</v>
      </c>
      <c r="H10" s="17">
        <v>91.631799163179906</v>
      </c>
      <c r="I10" s="17">
        <v>8.3682008368200798</v>
      </c>
      <c r="J10" s="17">
        <v>92.638036809815901</v>
      </c>
      <c r="K10" s="17">
        <v>7.3619631901840501</v>
      </c>
      <c r="L10" s="17">
        <v>92.099322799097095</v>
      </c>
      <c r="M10" s="17">
        <v>7.9006772009029396</v>
      </c>
      <c r="N10" s="17">
        <v>90.039840637450197</v>
      </c>
      <c r="O10" s="17">
        <v>9.9601593625498008</v>
      </c>
      <c r="P10" s="17">
        <v>91.25</v>
      </c>
      <c r="Q10" s="17">
        <v>8.75</v>
      </c>
      <c r="R10" s="17">
        <v>93.435448577680503</v>
      </c>
      <c r="S10" s="17">
        <v>6.5645514223194699</v>
      </c>
    </row>
    <row r="11" spans="1:19" x14ac:dyDescent="0.2">
      <c r="A11" s="22" t="s">
        <v>52</v>
      </c>
      <c r="B11" s="17">
        <v>46.1406518010292</v>
      </c>
      <c r="C11" s="17">
        <v>53.8593481989708</v>
      </c>
      <c r="D11" s="17">
        <v>44.488711819389103</v>
      </c>
      <c r="E11" s="17">
        <v>55.511288180610897</v>
      </c>
      <c r="F11" s="17">
        <v>40.632054176072202</v>
      </c>
      <c r="G11" s="17">
        <v>59.367945823927798</v>
      </c>
      <c r="H11" s="17">
        <v>39.074803149606304</v>
      </c>
      <c r="I11" s="17">
        <v>60.925196850393696</v>
      </c>
      <c r="J11" s="17">
        <v>42.684401451027803</v>
      </c>
      <c r="K11" s="17">
        <v>57.315598548972197</v>
      </c>
      <c r="L11" s="17">
        <v>41.194968553459098</v>
      </c>
      <c r="M11" s="17">
        <v>58.805031446540902</v>
      </c>
      <c r="N11" s="17">
        <v>40.298507462686601</v>
      </c>
      <c r="O11" s="17">
        <v>59.701492537313399</v>
      </c>
      <c r="P11" s="17">
        <v>34.862385321100902</v>
      </c>
      <c r="Q11" s="17">
        <v>65.137614678899098</v>
      </c>
      <c r="R11" s="17">
        <v>39.101497504159703</v>
      </c>
      <c r="S11" s="17">
        <v>60.898502495840297</v>
      </c>
    </row>
    <row r="12" spans="1:19" x14ac:dyDescent="0.2">
      <c r="A12" s="22" t="s">
        <v>88</v>
      </c>
      <c r="B12" s="17">
        <v>73.381294964028797</v>
      </c>
      <c r="C12" s="17">
        <v>26.6187050359712</v>
      </c>
      <c r="D12" s="17">
        <v>73.404255319148902</v>
      </c>
      <c r="E12" s="17">
        <v>26.595744680851102</v>
      </c>
      <c r="F12" s="17">
        <v>77.959183673469397</v>
      </c>
      <c r="G12" s="17">
        <v>22.040816326530599</v>
      </c>
      <c r="H12" s="17">
        <v>79.322033898305094</v>
      </c>
      <c r="I12" s="17">
        <v>20.677966101694899</v>
      </c>
      <c r="J12" s="17">
        <v>81.150159744408896</v>
      </c>
      <c r="K12" s="17">
        <v>18.849840255591101</v>
      </c>
      <c r="L12" s="17">
        <v>83.3333333333333</v>
      </c>
      <c r="M12" s="17">
        <v>16.6666666666667</v>
      </c>
      <c r="N12" s="17">
        <v>81.232492997198904</v>
      </c>
      <c r="O12" s="17">
        <v>18.7675070028011</v>
      </c>
      <c r="P12" s="17">
        <v>78.683385579937294</v>
      </c>
      <c r="Q12" s="17">
        <v>21.316614420062699</v>
      </c>
      <c r="R12" s="17">
        <v>79.8611111111111</v>
      </c>
      <c r="S12" s="17">
        <v>20.1388888888889</v>
      </c>
    </row>
    <row r="13" spans="1:19" x14ac:dyDescent="0.2">
      <c r="A13" s="22" t="s">
        <v>108</v>
      </c>
      <c r="B13" s="17">
        <v>77.717810331534295</v>
      </c>
      <c r="C13" s="17">
        <v>22.282189668465701</v>
      </c>
      <c r="D13" s="17">
        <v>74.394673123486697</v>
      </c>
      <c r="E13" s="17">
        <v>25.605326876513299</v>
      </c>
      <c r="F13" s="17">
        <v>74.624829467940003</v>
      </c>
      <c r="G13" s="17">
        <v>25.37517053206</v>
      </c>
      <c r="H13" s="17">
        <v>75.873684210526307</v>
      </c>
      <c r="I13" s="17">
        <v>24.126315789473701</v>
      </c>
      <c r="J13" s="17">
        <v>77.998310810810807</v>
      </c>
      <c r="K13" s="17">
        <v>22.0016891891892</v>
      </c>
      <c r="L13" s="17">
        <v>76.643295354951803</v>
      </c>
      <c r="M13" s="17">
        <v>23.3567046450482</v>
      </c>
      <c r="N13" s="17">
        <v>77.66308835673</v>
      </c>
      <c r="O13" s="17">
        <v>22.33691164327</v>
      </c>
      <c r="P13" s="17">
        <v>76.619433198380605</v>
      </c>
      <c r="Q13" s="17">
        <v>23.380566801619398</v>
      </c>
      <c r="R13" s="17">
        <v>73.826458036984306</v>
      </c>
      <c r="S13" s="17">
        <v>26.173541963015602</v>
      </c>
    </row>
    <row r="14" spans="1:19" x14ac:dyDescent="0.2">
      <c r="A14" s="22" t="s">
        <v>90</v>
      </c>
      <c r="B14" s="17">
        <v>96.296296296296305</v>
      </c>
      <c r="C14" s="17">
        <v>3.7037037037037002</v>
      </c>
      <c r="D14" s="17">
        <v>100</v>
      </c>
      <c r="E14" s="17">
        <v>0</v>
      </c>
      <c r="F14" s="17">
        <v>96.153846153846203</v>
      </c>
      <c r="G14" s="17">
        <v>3.8461538461538498</v>
      </c>
      <c r="H14" s="17">
        <v>96.103896103896105</v>
      </c>
      <c r="I14" s="17">
        <v>3.8961038961039001</v>
      </c>
      <c r="J14" s="17">
        <v>95.121951219512198</v>
      </c>
      <c r="K14" s="17">
        <v>4.8780487804878003</v>
      </c>
      <c r="L14" s="17">
        <v>96.097560975609795</v>
      </c>
      <c r="M14" s="17">
        <v>3.9024390243902398</v>
      </c>
      <c r="N14" s="17">
        <v>94.029850746268707</v>
      </c>
      <c r="O14" s="17">
        <v>5.9701492537313401</v>
      </c>
      <c r="P14" s="17">
        <v>96.756756756756801</v>
      </c>
      <c r="Q14" s="17">
        <v>3.2432432432432399</v>
      </c>
      <c r="R14" s="17">
        <v>95.767195767195801</v>
      </c>
      <c r="S14" s="17">
        <v>4.2328042328042299</v>
      </c>
    </row>
    <row r="15" spans="1:19" x14ac:dyDescent="0.2">
      <c r="A15" s="21" t="s">
        <v>61</v>
      </c>
      <c r="B15" s="25">
        <v>39.538929969552001</v>
      </c>
      <c r="C15" s="25">
        <v>60.461070030447999</v>
      </c>
      <c r="D15" s="25">
        <v>38.430311231393802</v>
      </c>
      <c r="E15" s="25">
        <v>61.569688768606198</v>
      </c>
      <c r="F15" s="25">
        <v>41.111981205951402</v>
      </c>
      <c r="G15" s="25">
        <v>58.888018794048499</v>
      </c>
      <c r="H15" s="25">
        <v>45.644114921223398</v>
      </c>
      <c r="I15" s="25">
        <v>54.355885078776602</v>
      </c>
      <c r="J15" s="25">
        <v>48.703170028818398</v>
      </c>
      <c r="K15" s="25">
        <v>51.296829971181602</v>
      </c>
      <c r="L15" s="25">
        <v>51.214470284237699</v>
      </c>
      <c r="M15" s="25">
        <v>48.785529715762301</v>
      </c>
      <c r="N15" s="25">
        <v>51.698385931100901</v>
      </c>
      <c r="O15" s="25">
        <v>48.301614068899099</v>
      </c>
      <c r="P15" s="25">
        <v>52.129521586931197</v>
      </c>
      <c r="Q15" s="25">
        <v>47.870478413068803</v>
      </c>
      <c r="R15" s="25">
        <v>51.002227171492201</v>
      </c>
      <c r="S15" s="25">
        <v>48.997772828507799</v>
      </c>
    </row>
    <row r="16" spans="1:19" x14ac:dyDescent="0.2">
      <c r="A16" s="22" t="s">
        <v>87</v>
      </c>
      <c r="B16" s="17">
        <v>74.4394618834081</v>
      </c>
      <c r="C16" s="17">
        <v>25.5605381165919</v>
      </c>
      <c r="D16" s="17">
        <v>66.896551724137893</v>
      </c>
      <c r="E16" s="17">
        <v>33.1034482758621</v>
      </c>
      <c r="F16" s="17">
        <v>74.936708860759495</v>
      </c>
      <c r="G16" s="17">
        <v>25.063291139240501</v>
      </c>
      <c r="H16" s="17">
        <v>77.7777777777778</v>
      </c>
      <c r="I16" s="17">
        <v>22.2222222222222</v>
      </c>
      <c r="J16" s="17">
        <v>79.7959183673469</v>
      </c>
      <c r="K16" s="17">
        <v>20.2040816326531</v>
      </c>
      <c r="L16" s="17">
        <v>80.316742081447998</v>
      </c>
      <c r="M16" s="17">
        <v>19.683257918551998</v>
      </c>
      <c r="N16" s="17">
        <v>79.482071713147405</v>
      </c>
      <c r="O16" s="17">
        <v>20.517928286852602</v>
      </c>
      <c r="P16" s="17">
        <v>80.75</v>
      </c>
      <c r="Q16" s="17">
        <v>19.25</v>
      </c>
      <c r="R16" s="17">
        <v>82.056892778993401</v>
      </c>
      <c r="S16" s="17">
        <v>17.943107221006599</v>
      </c>
    </row>
    <row r="17" spans="1:19" x14ac:dyDescent="0.2">
      <c r="A17" s="22" t="s">
        <v>52</v>
      </c>
      <c r="B17" s="17">
        <v>10.2739726027397</v>
      </c>
      <c r="C17" s="17">
        <v>89.726027397260296</v>
      </c>
      <c r="D17" s="17">
        <v>10.198675496688701</v>
      </c>
      <c r="E17" s="17">
        <v>89.801324503311207</v>
      </c>
      <c r="F17" s="17">
        <v>11.1612175873732</v>
      </c>
      <c r="G17" s="17">
        <v>88.838782412626799</v>
      </c>
      <c r="H17" s="17">
        <v>11.6141732283465</v>
      </c>
      <c r="I17" s="17">
        <v>88.385826771653498</v>
      </c>
      <c r="J17" s="17">
        <v>12.0918984280532</v>
      </c>
      <c r="K17" s="17">
        <v>87.908101571946801</v>
      </c>
      <c r="L17" s="17">
        <v>9.4488188976377891</v>
      </c>
      <c r="M17" s="17">
        <v>90.551181102362193</v>
      </c>
      <c r="N17" s="17">
        <v>11.3602391629297</v>
      </c>
      <c r="O17" s="17">
        <v>88.639760837070298</v>
      </c>
      <c r="P17" s="17">
        <v>12.4770642201835</v>
      </c>
      <c r="Q17" s="17">
        <v>87.522935779816507</v>
      </c>
      <c r="R17" s="17">
        <v>14.8086522462562</v>
      </c>
      <c r="S17" s="17">
        <v>85.191347753743798</v>
      </c>
    </row>
    <row r="18" spans="1:19" x14ac:dyDescent="0.2">
      <c r="A18" s="22" t="s">
        <v>88</v>
      </c>
      <c r="B18" s="17">
        <v>44.285714285714299</v>
      </c>
      <c r="C18" s="17">
        <v>55.714285714285701</v>
      </c>
      <c r="D18" s="17">
        <v>45.2631578947368</v>
      </c>
      <c r="E18" s="17">
        <v>54.7368421052632</v>
      </c>
      <c r="F18" s="17">
        <v>48.373983739837399</v>
      </c>
      <c r="G18" s="17">
        <v>51.626016260162601</v>
      </c>
      <c r="H18" s="17">
        <v>56.610169491525397</v>
      </c>
      <c r="I18" s="17">
        <v>43.389830508474603</v>
      </c>
      <c r="J18" s="17">
        <v>54.603174603174601</v>
      </c>
      <c r="K18" s="17">
        <v>45.396825396825399</v>
      </c>
      <c r="L18" s="17">
        <v>64.705882352941202</v>
      </c>
      <c r="M18" s="17">
        <v>35.294117647058798</v>
      </c>
      <c r="N18" s="17">
        <v>62.011173184357503</v>
      </c>
      <c r="O18" s="17">
        <v>37.988826815642497</v>
      </c>
      <c r="P18" s="17">
        <v>62.422360248447198</v>
      </c>
      <c r="Q18" s="17">
        <v>37.577639751552802</v>
      </c>
      <c r="R18" s="17">
        <v>62.037037037037003</v>
      </c>
      <c r="S18" s="17">
        <v>37.962962962962997</v>
      </c>
    </row>
    <row r="19" spans="1:19" x14ac:dyDescent="0.2">
      <c r="A19" s="22" t="s">
        <v>108</v>
      </c>
      <c r="B19" s="17">
        <v>44.410177332305302</v>
      </c>
      <c r="C19" s="17">
        <v>55.589822667694698</v>
      </c>
      <c r="D19" s="17">
        <v>43.462469733656199</v>
      </c>
      <c r="E19" s="17">
        <v>56.537530266343801</v>
      </c>
      <c r="F19" s="17">
        <v>44.065484311050497</v>
      </c>
      <c r="G19" s="17">
        <v>55.934515688949503</v>
      </c>
      <c r="H19" s="17">
        <v>49.642105263157902</v>
      </c>
      <c r="I19" s="17">
        <v>50.357894736842098</v>
      </c>
      <c r="J19" s="17">
        <v>51.773648648648702</v>
      </c>
      <c r="K19" s="17">
        <v>48.226351351351298</v>
      </c>
      <c r="L19" s="17">
        <v>52.191060473269097</v>
      </c>
      <c r="M19" s="17">
        <v>47.808939526730903</v>
      </c>
      <c r="N19" s="17">
        <v>52.8901734104046</v>
      </c>
      <c r="O19" s="17">
        <v>47.1098265895954</v>
      </c>
      <c r="P19" s="17">
        <v>52.8578654527061</v>
      </c>
      <c r="Q19" s="17">
        <v>47.1421345472939</v>
      </c>
      <c r="R19" s="17">
        <v>49.751066856329999</v>
      </c>
      <c r="S19" s="17">
        <v>50.248933143670001</v>
      </c>
    </row>
    <row r="20" spans="1:19" x14ac:dyDescent="0.2">
      <c r="A20" s="22" t="s">
        <v>90</v>
      </c>
      <c r="B20" s="17">
        <v>81.818181818181799</v>
      </c>
      <c r="C20" s="17">
        <v>18.181818181818201</v>
      </c>
      <c r="D20" s="17">
        <v>88.405797101449295</v>
      </c>
      <c r="E20" s="17">
        <v>11.5942028985507</v>
      </c>
      <c r="F20" s="17">
        <v>88.461538461538495</v>
      </c>
      <c r="G20" s="17">
        <v>11.538461538461499</v>
      </c>
      <c r="H20" s="17">
        <v>88.235294117647101</v>
      </c>
      <c r="I20" s="17">
        <v>11.764705882352899</v>
      </c>
      <c r="J20" s="17">
        <v>84.756097560975604</v>
      </c>
      <c r="K20" s="17">
        <v>15.243902439024399</v>
      </c>
      <c r="L20" s="17">
        <v>86.829268292682897</v>
      </c>
      <c r="M20" s="17">
        <v>13.170731707317101</v>
      </c>
      <c r="N20" s="17">
        <v>84</v>
      </c>
      <c r="O20" s="17">
        <v>16</v>
      </c>
      <c r="P20" s="17">
        <v>81.521739130434796</v>
      </c>
      <c r="Q20" s="17">
        <v>18.478260869565201</v>
      </c>
      <c r="R20" s="17">
        <v>84.574468085106403</v>
      </c>
      <c r="S20" s="17">
        <v>15.4255319148936</v>
      </c>
    </row>
    <row r="21" spans="1:19" x14ac:dyDescent="0.2">
      <c r="A21" s="21" t="s">
        <v>62</v>
      </c>
      <c r="B21" s="25">
        <v>5.0456720313179604</v>
      </c>
      <c r="C21" s="25">
        <v>94.954327968681994</v>
      </c>
      <c r="D21" s="25">
        <v>4.8408937034529496</v>
      </c>
      <c r="E21" s="25">
        <v>95.159106296547094</v>
      </c>
      <c r="F21" s="25">
        <v>5.37578288100209</v>
      </c>
      <c r="G21" s="25">
        <v>94.624217118997905</v>
      </c>
      <c r="H21" s="25">
        <v>5.3765932792584001</v>
      </c>
      <c r="I21" s="25">
        <v>94.623406720741599</v>
      </c>
      <c r="J21" s="25">
        <v>5.3314121037464002</v>
      </c>
      <c r="K21" s="25">
        <v>94.668587896253598</v>
      </c>
      <c r="L21" s="25">
        <v>4.4984488107549101</v>
      </c>
      <c r="M21" s="25">
        <v>95.501551189245106</v>
      </c>
      <c r="N21" s="25">
        <v>4.6494820525174703</v>
      </c>
      <c r="O21" s="25">
        <v>95.350517947482501</v>
      </c>
      <c r="P21" s="25">
        <v>4.2323409223584401</v>
      </c>
      <c r="Q21" s="25">
        <v>95.767659077641596</v>
      </c>
      <c r="R21" s="25">
        <v>5.4355090220539104</v>
      </c>
      <c r="S21" s="25">
        <v>94.564490977946093</v>
      </c>
    </row>
    <row r="22" spans="1:19" x14ac:dyDescent="0.2">
      <c r="A22" s="22" t="s">
        <v>87</v>
      </c>
      <c r="B22" s="17">
        <v>8.52017937219731</v>
      </c>
      <c r="C22" s="17">
        <v>91.479820627802695</v>
      </c>
      <c r="D22" s="17">
        <v>8.2758620689655196</v>
      </c>
      <c r="E22" s="17">
        <v>91.724137931034505</v>
      </c>
      <c r="F22" s="17">
        <v>7.3417721518987298</v>
      </c>
      <c r="G22" s="17">
        <v>92.658227848101305</v>
      </c>
      <c r="H22" s="17">
        <v>5.2301255230125498</v>
      </c>
      <c r="I22" s="17">
        <v>94.769874476987496</v>
      </c>
      <c r="J22" s="17">
        <v>4.8979591836734704</v>
      </c>
      <c r="K22" s="17">
        <v>95.102040816326493</v>
      </c>
      <c r="L22" s="17">
        <v>4.1002277904328004</v>
      </c>
      <c r="M22" s="17">
        <v>95.899772209567203</v>
      </c>
      <c r="N22" s="17">
        <v>4.9900199600798398</v>
      </c>
      <c r="O22" s="17">
        <v>95.009980039920194</v>
      </c>
      <c r="P22" s="17">
        <v>4.5112781954887202</v>
      </c>
      <c r="Q22" s="17">
        <v>95.4887218045113</v>
      </c>
      <c r="R22" s="17">
        <v>5.04385964912281</v>
      </c>
      <c r="S22" s="17">
        <v>94.956140350877206</v>
      </c>
    </row>
    <row r="23" spans="1:19" x14ac:dyDescent="0.2">
      <c r="A23" s="22" t="s">
        <v>52</v>
      </c>
      <c r="B23" s="17">
        <v>2.0583190394511202</v>
      </c>
      <c r="C23" s="17">
        <v>97.941680960548894</v>
      </c>
      <c r="D23" s="17">
        <v>1.72413793103448</v>
      </c>
      <c r="E23" s="17">
        <v>98.275862068965495</v>
      </c>
      <c r="F23" s="17">
        <v>2.9345372460496599</v>
      </c>
      <c r="G23" s="17">
        <v>97.0654627539503</v>
      </c>
      <c r="H23" s="17">
        <v>2.6600985221674902</v>
      </c>
      <c r="I23" s="17">
        <v>97.339901477832498</v>
      </c>
      <c r="J23" s="17">
        <v>2.90556900726392</v>
      </c>
      <c r="K23" s="17">
        <v>97.094430992736093</v>
      </c>
      <c r="L23" s="17">
        <v>2.36220472440945</v>
      </c>
      <c r="M23" s="17">
        <v>97.637795275590506</v>
      </c>
      <c r="N23" s="17">
        <v>3.4328358208955199</v>
      </c>
      <c r="O23" s="17">
        <v>96.567164179104495</v>
      </c>
      <c r="P23" s="17">
        <v>2.01834862385321</v>
      </c>
      <c r="Q23" s="17">
        <v>97.9816513761468</v>
      </c>
      <c r="R23" s="17">
        <v>3.6544850498338901</v>
      </c>
      <c r="S23" s="17">
        <v>96.345514950166105</v>
      </c>
    </row>
    <row r="24" spans="1:19" x14ac:dyDescent="0.2">
      <c r="A24" s="22" t="s">
        <v>88</v>
      </c>
      <c r="B24" s="17">
        <v>4.2553191489361701</v>
      </c>
      <c r="C24" s="17">
        <v>95.744680851063805</v>
      </c>
      <c r="D24" s="17">
        <v>1.0638297872340401</v>
      </c>
      <c r="E24" s="17">
        <v>98.936170212766001</v>
      </c>
      <c r="F24" s="17">
        <v>4.8780487804878003</v>
      </c>
      <c r="G24" s="17">
        <v>95.121951219512198</v>
      </c>
      <c r="H24" s="17">
        <v>5.7627118644067803</v>
      </c>
      <c r="I24" s="17">
        <v>94.237288135593204</v>
      </c>
      <c r="J24" s="17">
        <v>6.6666666666666696</v>
      </c>
      <c r="K24" s="17">
        <v>93.3333333333333</v>
      </c>
      <c r="L24" s="17">
        <v>2.28758169934641</v>
      </c>
      <c r="M24" s="17">
        <v>97.712418300653596</v>
      </c>
      <c r="N24" s="17">
        <v>2.5139664804469302</v>
      </c>
      <c r="O24" s="17">
        <v>97.486033519553104</v>
      </c>
      <c r="P24" s="17">
        <v>3.42679127725857</v>
      </c>
      <c r="Q24" s="17">
        <v>96.573208722741398</v>
      </c>
      <c r="R24" s="17">
        <v>4.8837209302325597</v>
      </c>
      <c r="S24" s="17">
        <v>95.116279069767401</v>
      </c>
    </row>
    <row r="25" spans="1:19" x14ac:dyDescent="0.2">
      <c r="A25" s="22" t="s">
        <v>108</v>
      </c>
      <c r="B25" s="17">
        <v>6.0862865947611704</v>
      </c>
      <c r="C25" s="17">
        <v>93.913713405238795</v>
      </c>
      <c r="D25" s="17">
        <v>6.1743341404358398</v>
      </c>
      <c r="E25" s="17">
        <v>93.825665859564197</v>
      </c>
      <c r="F25" s="17">
        <v>6.2272727272727302</v>
      </c>
      <c r="G25" s="17">
        <v>93.772727272727295</v>
      </c>
      <c r="H25" s="17">
        <v>6.7789473684210497</v>
      </c>
      <c r="I25" s="17">
        <v>93.2210526315789</v>
      </c>
      <c r="J25" s="17">
        <v>6.3739974672857702</v>
      </c>
      <c r="K25" s="17">
        <v>93.626002532714196</v>
      </c>
      <c r="L25" s="17">
        <v>5.78186596583443</v>
      </c>
      <c r="M25" s="17">
        <v>94.218134034165601</v>
      </c>
      <c r="N25" s="17">
        <v>5.5326176713459896</v>
      </c>
      <c r="O25" s="17">
        <v>94.467382328653997</v>
      </c>
      <c r="P25" s="17">
        <v>5.20991401112797</v>
      </c>
      <c r="Q25" s="17">
        <v>94.790085988871994</v>
      </c>
      <c r="R25" s="17">
        <v>6.1855670103092804</v>
      </c>
      <c r="S25" s="17">
        <v>93.814432989690701</v>
      </c>
    </row>
    <row r="26" spans="1:19" x14ac:dyDescent="0.2">
      <c r="A26" s="22" t="s">
        <v>90</v>
      </c>
      <c r="B26" s="17">
        <v>0</v>
      </c>
      <c r="C26" s="17">
        <v>100</v>
      </c>
      <c r="D26" s="17">
        <v>2.8571428571428599</v>
      </c>
      <c r="E26" s="17">
        <v>97.142857142857096</v>
      </c>
      <c r="F26" s="17">
        <v>1.9047619047619</v>
      </c>
      <c r="G26" s="17">
        <v>98.095238095238102</v>
      </c>
      <c r="H26" s="17">
        <v>1.31578947368421</v>
      </c>
      <c r="I26" s="17">
        <v>98.684210526315795</v>
      </c>
      <c r="J26" s="17">
        <v>1.2195121951219501</v>
      </c>
      <c r="K26" s="17">
        <v>98.780487804878007</v>
      </c>
      <c r="L26" s="17">
        <v>0.97560975609756095</v>
      </c>
      <c r="M26" s="17">
        <v>99.024390243902403</v>
      </c>
      <c r="N26" s="17">
        <v>1</v>
      </c>
      <c r="O26" s="17">
        <v>99</v>
      </c>
      <c r="P26" s="17">
        <v>1.0869565217391299</v>
      </c>
      <c r="Q26" s="17">
        <v>98.913043478260903</v>
      </c>
      <c r="R26" s="17">
        <v>2.12765957446809</v>
      </c>
      <c r="S26" s="17">
        <v>97.872340425531902</v>
      </c>
    </row>
    <row r="27" spans="1:19" x14ac:dyDescent="0.2">
      <c r="A27" s="21" t="s">
        <v>63</v>
      </c>
      <c r="B27" s="25">
        <v>14.6585471944324</v>
      </c>
      <c r="C27" s="25">
        <v>85.341452805567599</v>
      </c>
      <c r="D27" s="25">
        <v>13.362652232746999</v>
      </c>
      <c r="E27" s="25">
        <v>86.637347767253004</v>
      </c>
      <c r="F27" s="25">
        <v>12.790394152962699</v>
      </c>
      <c r="G27" s="25">
        <v>87.209605847037295</v>
      </c>
      <c r="H27" s="25">
        <v>12.187210379981501</v>
      </c>
      <c r="I27" s="25">
        <v>87.812789620018506</v>
      </c>
      <c r="J27" s="25">
        <v>12.148859543817499</v>
      </c>
      <c r="K27" s="25">
        <v>87.851140456182506</v>
      </c>
      <c r="L27" s="25">
        <v>14.2487716576157</v>
      </c>
      <c r="M27" s="25">
        <v>85.751228342384294</v>
      </c>
      <c r="N27" s="25">
        <v>14.089595375722499</v>
      </c>
      <c r="O27" s="25">
        <v>85.910404624277504</v>
      </c>
      <c r="P27" s="25">
        <v>13.531641878098601</v>
      </c>
      <c r="Q27" s="25">
        <v>86.468358121901403</v>
      </c>
      <c r="R27" s="25">
        <v>13.235294117647101</v>
      </c>
      <c r="S27" s="25">
        <v>86.764705882352899</v>
      </c>
    </row>
    <row r="28" spans="1:19" x14ac:dyDescent="0.2">
      <c r="A28" s="22" t="s">
        <v>87</v>
      </c>
      <c r="B28" s="17">
        <v>20.627802690583</v>
      </c>
      <c r="C28" s="17">
        <v>79.372197309417004</v>
      </c>
      <c r="D28" s="17">
        <v>18.275862068965498</v>
      </c>
      <c r="E28" s="17">
        <v>81.724137931034505</v>
      </c>
      <c r="F28" s="17">
        <v>15.4430379746835</v>
      </c>
      <c r="G28" s="17">
        <v>84.556962025316494</v>
      </c>
      <c r="H28" s="17">
        <v>17.154811715481198</v>
      </c>
      <c r="I28" s="17">
        <v>82.845188284518798</v>
      </c>
      <c r="J28" s="17">
        <v>14.6938775510204</v>
      </c>
      <c r="K28" s="17">
        <v>85.306122448979593</v>
      </c>
      <c r="L28" s="17">
        <v>15.909090909090899</v>
      </c>
      <c r="M28" s="17">
        <v>84.090909090909093</v>
      </c>
      <c r="N28" s="17">
        <v>15.338645418326699</v>
      </c>
      <c r="O28" s="17">
        <v>84.661354581673294</v>
      </c>
      <c r="P28" s="17">
        <v>16.915422885572099</v>
      </c>
      <c r="Q28" s="17">
        <v>83.084577114427901</v>
      </c>
      <c r="R28" s="17">
        <v>18.599562363238501</v>
      </c>
      <c r="S28" s="17">
        <v>81.400437636761495</v>
      </c>
    </row>
    <row r="29" spans="1:19" x14ac:dyDescent="0.2">
      <c r="A29" s="22" t="s">
        <v>52</v>
      </c>
      <c r="B29" s="17">
        <v>7.36301369863014</v>
      </c>
      <c r="C29" s="17">
        <v>92.636986301369902</v>
      </c>
      <c r="D29" s="17">
        <v>8.2228116710875305</v>
      </c>
      <c r="E29" s="17">
        <v>91.777188328912501</v>
      </c>
      <c r="F29" s="17">
        <v>5.9819413092550802</v>
      </c>
      <c r="G29" s="17">
        <v>94.018058690744894</v>
      </c>
      <c r="H29" s="17">
        <v>4.5275590551181102</v>
      </c>
      <c r="I29" s="17">
        <v>95.472440944881896</v>
      </c>
      <c r="J29" s="17">
        <v>3.86940749697703</v>
      </c>
      <c r="K29" s="17">
        <v>96.130592503022996</v>
      </c>
      <c r="L29" s="17">
        <v>5.0393700787401601</v>
      </c>
      <c r="M29" s="17">
        <v>94.960629921259795</v>
      </c>
      <c r="N29" s="17">
        <v>6.1285500747384196</v>
      </c>
      <c r="O29" s="17">
        <v>93.871449925261601</v>
      </c>
      <c r="P29" s="17">
        <v>5.1376146788990802</v>
      </c>
      <c r="Q29" s="17">
        <v>94.862385321100902</v>
      </c>
      <c r="R29" s="17">
        <v>6.0100166944908198</v>
      </c>
      <c r="S29" s="17">
        <v>93.989983305509199</v>
      </c>
    </row>
    <row r="30" spans="1:19" x14ac:dyDescent="0.2">
      <c r="A30" s="22" t="s">
        <v>88</v>
      </c>
      <c r="B30" s="17">
        <v>12.056737588652499</v>
      </c>
      <c r="C30" s="17">
        <v>87.943262411347504</v>
      </c>
      <c r="D30" s="17">
        <v>20.212765957446798</v>
      </c>
      <c r="E30" s="17">
        <v>79.787234042553195</v>
      </c>
      <c r="F30" s="17">
        <v>15.789473684210501</v>
      </c>
      <c r="G30" s="17">
        <v>84.210526315789494</v>
      </c>
      <c r="H30" s="17">
        <v>14.5762711864407</v>
      </c>
      <c r="I30" s="17">
        <v>85.423728813559293</v>
      </c>
      <c r="J30" s="17">
        <v>18.9873417721519</v>
      </c>
      <c r="K30" s="17">
        <v>81.012658227848107</v>
      </c>
      <c r="L30" s="17">
        <v>19.934640522875799</v>
      </c>
      <c r="M30" s="17">
        <v>80.065359477124204</v>
      </c>
      <c r="N30" s="17">
        <v>20.6128133704735</v>
      </c>
      <c r="O30" s="17">
        <v>79.387186629526497</v>
      </c>
      <c r="P30" s="17">
        <v>16.822429906542101</v>
      </c>
      <c r="Q30" s="17">
        <v>83.177570093457902</v>
      </c>
      <c r="R30" s="17">
        <v>19.5348837209302</v>
      </c>
      <c r="S30" s="17">
        <v>80.465116279069804</v>
      </c>
    </row>
    <row r="31" spans="1:19" x14ac:dyDescent="0.2">
      <c r="A31" s="22" t="s">
        <v>108</v>
      </c>
      <c r="B31" s="17">
        <v>16.358024691358001</v>
      </c>
      <c r="C31" s="17">
        <v>83.641975308642003</v>
      </c>
      <c r="D31" s="17">
        <v>13.135593220339</v>
      </c>
      <c r="E31" s="17">
        <v>86.864406779660996</v>
      </c>
      <c r="F31" s="17">
        <v>13.960891314233701</v>
      </c>
      <c r="G31" s="17">
        <v>86.039108685766294</v>
      </c>
      <c r="H31" s="17">
        <v>13.2631578947368</v>
      </c>
      <c r="I31" s="17">
        <v>86.736842105263193</v>
      </c>
      <c r="J31" s="17">
        <v>13.0489864864865</v>
      </c>
      <c r="K31" s="17">
        <v>86.951013513513502</v>
      </c>
      <c r="L31" s="17">
        <v>14.2919772029811</v>
      </c>
      <c r="M31" s="17">
        <v>85.708022797018899</v>
      </c>
      <c r="N31" s="17">
        <v>14.1618497109827</v>
      </c>
      <c r="O31" s="17">
        <v>85.838150289017307</v>
      </c>
      <c r="P31" s="17">
        <v>13.859382903388999</v>
      </c>
      <c r="Q31" s="17">
        <v>86.140617096610995</v>
      </c>
      <c r="R31" s="17">
        <v>12.233285917496399</v>
      </c>
      <c r="S31" s="17">
        <v>87.766714082503597</v>
      </c>
    </row>
    <row r="32" spans="1:19" x14ac:dyDescent="0.2">
      <c r="A32" s="22" t="s">
        <v>90</v>
      </c>
      <c r="B32" s="17">
        <v>34.545454545454497</v>
      </c>
      <c r="C32" s="17">
        <v>65.454545454545496</v>
      </c>
      <c r="D32" s="17">
        <v>34.7222222222222</v>
      </c>
      <c r="E32" s="17">
        <v>65.2777777777778</v>
      </c>
      <c r="F32" s="17">
        <v>28.846153846153801</v>
      </c>
      <c r="G32" s="17">
        <v>71.153846153846203</v>
      </c>
      <c r="H32" s="17">
        <v>26.315789473684202</v>
      </c>
      <c r="I32" s="17">
        <v>73.684210526315795</v>
      </c>
      <c r="J32" s="17">
        <v>20.121951219512201</v>
      </c>
      <c r="K32" s="17">
        <v>79.878048780487802</v>
      </c>
      <c r="L32" s="17">
        <v>30.243902439024399</v>
      </c>
      <c r="M32" s="17">
        <v>69.756097560975604</v>
      </c>
      <c r="N32" s="17">
        <v>25</v>
      </c>
      <c r="O32" s="17">
        <v>75</v>
      </c>
      <c r="P32" s="17">
        <v>21.739130434782599</v>
      </c>
      <c r="Q32" s="17">
        <v>78.260869565217405</v>
      </c>
      <c r="R32" s="17">
        <v>23.684210526315798</v>
      </c>
      <c r="S32" s="17">
        <v>76.315789473684205</v>
      </c>
    </row>
    <row r="33" spans="1:19" x14ac:dyDescent="0.2">
      <c r="A33" s="21" t="s">
        <v>64</v>
      </c>
      <c r="B33" s="25">
        <v>6.7014795474325499</v>
      </c>
      <c r="C33" s="25">
        <v>93.298520452567402</v>
      </c>
      <c r="D33" s="25">
        <v>6.0175794455713296</v>
      </c>
      <c r="E33" s="25">
        <v>93.9824205544287</v>
      </c>
      <c r="F33" s="25">
        <v>5.9268929503916397</v>
      </c>
      <c r="G33" s="25">
        <v>94.073107049608396</v>
      </c>
      <c r="H33" s="25">
        <v>6.3701644660644003</v>
      </c>
      <c r="I33" s="25">
        <v>93.629835533935605</v>
      </c>
      <c r="J33" s="25">
        <v>6.7898272552783103</v>
      </c>
      <c r="K33" s="25">
        <v>93.210172744721703</v>
      </c>
      <c r="L33" s="25">
        <v>7.4696303954510199</v>
      </c>
      <c r="M33" s="25">
        <v>92.530369604548994</v>
      </c>
      <c r="N33" s="25">
        <v>7.6830443159922899</v>
      </c>
      <c r="O33" s="25">
        <v>92.316955684007695</v>
      </c>
      <c r="P33" s="25">
        <v>9.0034965034964998</v>
      </c>
      <c r="Q33" s="25">
        <v>90.996503496503493</v>
      </c>
      <c r="R33" s="25">
        <v>7.55684351315203</v>
      </c>
      <c r="S33" s="25">
        <v>92.443156486847997</v>
      </c>
    </row>
    <row r="34" spans="1:19" x14ac:dyDescent="0.2">
      <c r="A34" s="22" t="s">
        <v>87</v>
      </c>
      <c r="B34" s="17">
        <v>15.2466367713004</v>
      </c>
      <c r="C34" s="17">
        <v>84.753363228699598</v>
      </c>
      <c r="D34" s="17">
        <v>11.4186851211073</v>
      </c>
      <c r="E34" s="17">
        <v>88.581314878892698</v>
      </c>
      <c r="F34" s="17">
        <v>11.1675126903553</v>
      </c>
      <c r="G34" s="17">
        <v>88.832487309644705</v>
      </c>
      <c r="H34" s="17">
        <v>12.5523012552301</v>
      </c>
      <c r="I34" s="17">
        <v>87.447698744769895</v>
      </c>
      <c r="J34" s="17">
        <v>10.408163265306101</v>
      </c>
      <c r="K34" s="17">
        <v>89.591836734693899</v>
      </c>
      <c r="L34" s="17">
        <v>15.681818181818199</v>
      </c>
      <c r="M34" s="17">
        <v>84.318181818181799</v>
      </c>
      <c r="N34" s="17">
        <v>13.147410358565701</v>
      </c>
      <c r="O34" s="17">
        <v>86.852589641434307</v>
      </c>
      <c r="P34" s="17">
        <v>14.25</v>
      </c>
      <c r="Q34" s="17">
        <v>85.75</v>
      </c>
      <c r="R34" s="17">
        <v>16.192560175054702</v>
      </c>
      <c r="S34" s="17">
        <v>83.807439824945305</v>
      </c>
    </row>
    <row r="35" spans="1:19" x14ac:dyDescent="0.2">
      <c r="A35" s="22" t="s">
        <v>52</v>
      </c>
      <c r="B35" s="17">
        <v>1.88356164383562</v>
      </c>
      <c r="C35" s="17">
        <v>98.116438356164394</v>
      </c>
      <c r="D35" s="17">
        <v>1.32450331125828</v>
      </c>
      <c r="E35" s="17">
        <v>98.675496688741703</v>
      </c>
      <c r="F35" s="17">
        <v>0.79006772009029302</v>
      </c>
      <c r="G35" s="17">
        <v>99.209932279909694</v>
      </c>
      <c r="H35" s="17">
        <v>1.47492625368732</v>
      </c>
      <c r="I35" s="17">
        <v>98.5250737463127</v>
      </c>
      <c r="J35" s="17">
        <v>1.4492753623188399</v>
      </c>
      <c r="K35" s="17">
        <v>98.550724637681199</v>
      </c>
      <c r="L35" s="17">
        <v>0.62992125984252001</v>
      </c>
      <c r="M35" s="17">
        <v>99.370078740157496</v>
      </c>
      <c r="N35" s="17">
        <v>1.1940298507462701</v>
      </c>
      <c r="O35" s="17">
        <v>98.805970149253696</v>
      </c>
      <c r="P35" s="17">
        <v>1.8315018315018301</v>
      </c>
      <c r="Q35" s="17">
        <v>98.168498168498203</v>
      </c>
      <c r="R35" s="17">
        <v>1.6694490818029999</v>
      </c>
      <c r="S35" s="17">
        <v>98.330550918197005</v>
      </c>
    </row>
    <row r="36" spans="1:19" x14ac:dyDescent="0.2">
      <c r="A36" s="22" t="s">
        <v>88</v>
      </c>
      <c r="B36" s="17">
        <v>17.1428571428571</v>
      </c>
      <c r="C36" s="17">
        <v>82.857142857142904</v>
      </c>
      <c r="D36" s="17">
        <v>15.9574468085106</v>
      </c>
      <c r="E36" s="17">
        <v>84.042553191489404</v>
      </c>
      <c r="F36" s="17">
        <v>13.709677419354801</v>
      </c>
      <c r="G36" s="17">
        <v>86.290322580645196</v>
      </c>
      <c r="H36" s="17">
        <v>14.965986394557801</v>
      </c>
      <c r="I36" s="17">
        <v>85.034013605442198</v>
      </c>
      <c r="J36" s="17">
        <v>13.6507936507937</v>
      </c>
      <c r="K36" s="17">
        <v>86.349206349206398</v>
      </c>
      <c r="L36" s="17">
        <v>19.6078431372549</v>
      </c>
      <c r="M36" s="17">
        <v>80.392156862745097</v>
      </c>
      <c r="N36" s="17">
        <v>18.941504178273</v>
      </c>
      <c r="O36" s="17">
        <v>81.058495821727007</v>
      </c>
      <c r="P36" s="17">
        <v>20.807453416149102</v>
      </c>
      <c r="Q36" s="17">
        <v>79.192546583850898</v>
      </c>
      <c r="R36" s="17">
        <v>18.3720930232558</v>
      </c>
      <c r="S36" s="17">
        <v>81.6279069767442</v>
      </c>
    </row>
    <row r="37" spans="1:19" x14ac:dyDescent="0.2">
      <c r="A37" s="22" t="s">
        <v>108</v>
      </c>
      <c r="B37" s="17">
        <v>5.4741711642251296</v>
      </c>
      <c r="C37" s="17">
        <v>94.525828835774902</v>
      </c>
      <c r="D37" s="17">
        <v>5.2026618269812497</v>
      </c>
      <c r="E37" s="17">
        <v>94.797338173018801</v>
      </c>
      <c r="F37" s="17">
        <v>5.0932241928149198</v>
      </c>
      <c r="G37" s="17">
        <v>94.906775807185099</v>
      </c>
      <c r="H37" s="17">
        <v>5.2609427609427604</v>
      </c>
      <c r="I37" s="17">
        <v>94.739057239057203</v>
      </c>
      <c r="J37" s="17">
        <v>5.8277027027027</v>
      </c>
      <c r="K37" s="17">
        <v>94.172297297297305</v>
      </c>
      <c r="L37" s="17">
        <v>4.59921156373193</v>
      </c>
      <c r="M37" s="17">
        <v>95.400788436268101</v>
      </c>
      <c r="N37" s="17">
        <v>5.32617671345995</v>
      </c>
      <c r="O37" s="17">
        <v>94.673823286539999</v>
      </c>
      <c r="P37" s="17">
        <v>6.1172901921132503</v>
      </c>
      <c r="Q37" s="17">
        <v>93.882709807886798</v>
      </c>
      <c r="R37" s="17">
        <v>5.0142247510668598</v>
      </c>
      <c r="S37" s="17">
        <v>94.985775248933194</v>
      </c>
    </row>
    <row r="38" spans="1:19" x14ac:dyDescent="0.2">
      <c r="A38" s="23" t="s">
        <v>90</v>
      </c>
      <c r="B38" s="19">
        <v>25.925925925925899</v>
      </c>
      <c r="C38" s="19">
        <v>74.074074074074105</v>
      </c>
      <c r="D38" s="19">
        <v>26.027397260274</v>
      </c>
      <c r="E38" s="19">
        <v>73.972602739726</v>
      </c>
      <c r="F38" s="19">
        <v>29.126213592233</v>
      </c>
      <c r="G38" s="19">
        <v>70.873786407767</v>
      </c>
      <c r="H38" s="19">
        <v>20.394736842105299</v>
      </c>
      <c r="I38" s="19">
        <v>79.605263157894697</v>
      </c>
      <c r="J38" s="19">
        <v>23.353293413173699</v>
      </c>
      <c r="K38" s="19">
        <v>76.646706586826397</v>
      </c>
      <c r="L38" s="19">
        <v>24.878048780487799</v>
      </c>
      <c r="M38" s="19">
        <v>75.121951219512198</v>
      </c>
      <c r="N38" s="19">
        <v>24.1206030150754</v>
      </c>
      <c r="O38" s="19">
        <v>75.879396984924597</v>
      </c>
      <c r="P38" s="19">
        <v>29.0322580645161</v>
      </c>
      <c r="Q38" s="19">
        <v>70.9677419354839</v>
      </c>
      <c r="R38" s="19">
        <v>18.6170212765957</v>
      </c>
      <c r="S38" s="19">
        <v>81.382978723404193</v>
      </c>
    </row>
    <row r="39" spans="1:19" x14ac:dyDescent="0.2">
      <c r="A39" s="9" t="s">
        <v>18</v>
      </c>
    </row>
    <row r="40" spans="1:19" x14ac:dyDescent="0.2">
      <c r="A40" s="21" t="s">
        <v>60</v>
      </c>
      <c r="B40" s="25">
        <v>74.253420582986294</v>
      </c>
      <c r="C40" s="25">
        <v>25.746579417013699</v>
      </c>
      <c r="D40" s="25">
        <v>74.293136177440303</v>
      </c>
      <c r="E40" s="25">
        <v>25.706863822559701</v>
      </c>
      <c r="F40" s="25">
        <v>73.169520972946103</v>
      </c>
      <c r="G40" s="25">
        <v>26.830479027053901</v>
      </c>
      <c r="H40" s="25">
        <v>75.508399646330702</v>
      </c>
      <c r="I40" s="25">
        <v>24.491600353669298</v>
      </c>
      <c r="J40" s="25">
        <v>75.203111495246304</v>
      </c>
      <c r="K40" s="25">
        <v>24.796888504753699</v>
      </c>
      <c r="L40" s="25">
        <v>76.588469940165297</v>
      </c>
      <c r="M40" s="25">
        <v>23.4115300598347</v>
      </c>
      <c r="N40" s="25">
        <v>75.779196395043201</v>
      </c>
      <c r="O40" s="25">
        <v>24.220803604956799</v>
      </c>
      <c r="P40" s="25">
        <v>74.8633879781421</v>
      </c>
      <c r="Q40" s="25">
        <v>25.1366120218579</v>
      </c>
      <c r="R40" s="25">
        <v>75.653809971778003</v>
      </c>
      <c r="S40" s="25">
        <v>24.346190028222001</v>
      </c>
    </row>
    <row r="41" spans="1:19" x14ac:dyDescent="0.2">
      <c r="A41" s="22" t="s">
        <v>87</v>
      </c>
      <c r="B41" s="17">
        <v>93.442622950819697</v>
      </c>
      <c r="C41" s="17">
        <v>6.5573770491803298</v>
      </c>
      <c r="D41" s="17">
        <v>92.560175054704601</v>
      </c>
      <c r="E41" s="17">
        <v>7.4398249452954097</v>
      </c>
      <c r="F41" s="17">
        <v>92.730661696178899</v>
      </c>
      <c r="G41" s="17">
        <v>7.2693383038210602</v>
      </c>
      <c r="H41" s="17">
        <v>93.687451886066199</v>
      </c>
      <c r="I41" s="17">
        <v>6.3125481139337998</v>
      </c>
      <c r="J41" s="17">
        <v>93.755274261603404</v>
      </c>
      <c r="K41" s="17">
        <v>6.2447257383966202</v>
      </c>
      <c r="L41" s="17">
        <v>92.062043795620397</v>
      </c>
      <c r="M41" s="17">
        <v>7.9379562043795602</v>
      </c>
      <c r="N41" s="17">
        <v>93.865030674846594</v>
      </c>
      <c r="O41" s="17">
        <v>6.1349693251533699</v>
      </c>
      <c r="P41" s="17">
        <v>93.456924754634699</v>
      </c>
      <c r="Q41" s="17">
        <v>6.54307524536532</v>
      </c>
      <c r="R41" s="17">
        <v>91.792656587473004</v>
      </c>
      <c r="S41" s="17">
        <v>8.2073434125270008</v>
      </c>
    </row>
    <row r="42" spans="1:19" x14ac:dyDescent="0.2">
      <c r="A42" s="22" t="s">
        <v>52</v>
      </c>
      <c r="B42" s="17">
        <v>53.765139547130097</v>
      </c>
      <c r="C42" s="17">
        <v>46.234860452869903</v>
      </c>
      <c r="D42" s="17">
        <v>50.374531835206</v>
      </c>
      <c r="E42" s="17">
        <v>49.625468164794</v>
      </c>
      <c r="F42" s="17">
        <v>47.103475829005198</v>
      </c>
      <c r="G42" s="17">
        <v>52.896524170994802</v>
      </c>
      <c r="H42" s="17">
        <v>46.963562753036399</v>
      </c>
      <c r="I42" s="17">
        <v>53.036437246963601</v>
      </c>
      <c r="J42" s="17">
        <v>43.949044585987302</v>
      </c>
      <c r="K42" s="17">
        <v>56.050955414012698</v>
      </c>
      <c r="L42" s="17">
        <v>43.312101910827998</v>
      </c>
      <c r="M42" s="17">
        <v>56.687898089172002</v>
      </c>
      <c r="N42" s="17">
        <v>39.213275968039298</v>
      </c>
      <c r="O42" s="17">
        <v>60.786724031960702</v>
      </c>
      <c r="P42" s="17">
        <v>39.245585874799403</v>
      </c>
      <c r="Q42" s="17">
        <v>60.754414125200597</v>
      </c>
      <c r="R42" s="17">
        <v>43.349358974358999</v>
      </c>
      <c r="S42" s="17">
        <v>56.650641025641001</v>
      </c>
    </row>
    <row r="43" spans="1:19" x14ac:dyDescent="0.2">
      <c r="A43" s="22" t="s">
        <v>88</v>
      </c>
      <c r="B43" s="17">
        <v>83.921568627450995</v>
      </c>
      <c r="C43" s="17">
        <v>16.078431372549002</v>
      </c>
      <c r="D43" s="17">
        <v>84.132231404958702</v>
      </c>
      <c r="E43" s="17">
        <v>15.8677685950413</v>
      </c>
      <c r="F43" s="17">
        <v>83.236151603498499</v>
      </c>
      <c r="G43" s="17">
        <v>16.763848396501501</v>
      </c>
      <c r="H43" s="17">
        <v>85.459533607681806</v>
      </c>
      <c r="I43" s="17">
        <v>14.5404663923182</v>
      </c>
      <c r="J43" s="17">
        <v>86.274509803921603</v>
      </c>
      <c r="K43" s="17">
        <v>13.7254901960784</v>
      </c>
      <c r="L43" s="17">
        <v>83.935742971887507</v>
      </c>
      <c r="M43" s="17">
        <v>16.0642570281125</v>
      </c>
      <c r="N43" s="17">
        <v>86.493184634448596</v>
      </c>
      <c r="O43" s="17">
        <v>13.5068153655514</v>
      </c>
      <c r="P43" s="17">
        <v>84.861717612809301</v>
      </c>
      <c r="Q43" s="17">
        <v>15.138282387190699</v>
      </c>
      <c r="R43" s="17">
        <v>86.465324384787493</v>
      </c>
      <c r="S43" s="17">
        <v>13.5346756152125</v>
      </c>
    </row>
    <row r="44" spans="1:19" x14ac:dyDescent="0.2">
      <c r="A44" s="22" t="s">
        <v>108</v>
      </c>
      <c r="B44" s="17">
        <v>77.194029850746304</v>
      </c>
      <c r="C44" s="17">
        <v>22.805970149253699</v>
      </c>
      <c r="D44" s="17">
        <v>77.539029712942707</v>
      </c>
      <c r="E44" s="17">
        <v>22.460970287057201</v>
      </c>
      <c r="F44" s="17">
        <v>76.725082146768898</v>
      </c>
      <c r="G44" s="17">
        <v>23.274917853231099</v>
      </c>
      <c r="H44" s="17">
        <v>78.956785026149205</v>
      </c>
      <c r="I44" s="17">
        <v>21.043214973850802</v>
      </c>
      <c r="J44" s="17">
        <v>77.846153846153797</v>
      </c>
      <c r="K44" s="17">
        <v>22.153846153846199</v>
      </c>
      <c r="L44" s="17">
        <v>78.895027624309407</v>
      </c>
      <c r="M44" s="17">
        <v>21.1049723756906</v>
      </c>
      <c r="N44" s="17">
        <v>78.423040604343697</v>
      </c>
      <c r="O44" s="17">
        <v>21.576959395656299</v>
      </c>
      <c r="P44" s="17">
        <v>75.791723333980997</v>
      </c>
      <c r="Q44" s="17">
        <v>24.208276666019</v>
      </c>
      <c r="R44" s="17">
        <v>75.909090909090907</v>
      </c>
      <c r="S44" s="17">
        <v>24.090909090909101</v>
      </c>
    </row>
    <row r="45" spans="1:19" x14ac:dyDescent="0.2">
      <c r="A45" s="22" t="s">
        <v>90</v>
      </c>
      <c r="B45" s="17">
        <v>95.3333333333333</v>
      </c>
      <c r="C45" s="17">
        <v>4.6666666666666696</v>
      </c>
      <c r="D45" s="17">
        <v>97.229219143576799</v>
      </c>
      <c r="E45" s="17">
        <v>2.77078085642317</v>
      </c>
      <c r="F45" s="17">
        <v>95.009596928982702</v>
      </c>
      <c r="G45" s="17">
        <v>4.99040307101727</v>
      </c>
      <c r="H45" s="17">
        <v>97.045790251107803</v>
      </c>
      <c r="I45" s="17">
        <v>2.9542097488921701</v>
      </c>
      <c r="J45" s="17">
        <v>95.490716180371393</v>
      </c>
      <c r="K45" s="17">
        <v>4.5092838196286502</v>
      </c>
      <c r="L45" s="17">
        <v>96.030729833546701</v>
      </c>
      <c r="M45" s="17">
        <v>3.9692701664532599</v>
      </c>
      <c r="N45" s="17">
        <v>94.329183955740007</v>
      </c>
      <c r="O45" s="17">
        <v>5.6708160442600297</v>
      </c>
      <c r="P45" s="17">
        <v>94.790343074968206</v>
      </c>
      <c r="Q45" s="17">
        <v>5.2096569250317701</v>
      </c>
      <c r="R45" s="17">
        <v>94.474393530997304</v>
      </c>
      <c r="S45" s="17">
        <v>5.5256064690026996</v>
      </c>
    </row>
    <row r="46" spans="1:19" x14ac:dyDescent="0.2">
      <c r="A46" s="21" t="s">
        <v>61</v>
      </c>
      <c r="B46" s="25">
        <v>40.190362879238499</v>
      </c>
      <c r="C46" s="25">
        <v>59.809637120761501</v>
      </c>
      <c r="D46" s="25">
        <v>41.8723149165751</v>
      </c>
      <c r="E46" s="25">
        <v>58.1276850834249</v>
      </c>
      <c r="F46" s="25">
        <v>43.446963428760498</v>
      </c>
      <c r="G46" s="25">
        <v>56.553036571239403</v>
      </c>
      <c r="H46" s="25">
        <v>46.9699405240315</v>
      </c>
      <c r="I46" s="25">
        <v>53.0300594759685</v>
      </c>
      <c r="J46" s="25">
        <v>48.401313515382</v>
      </c>
      <c r="K46" s="25">
        <v>51.598686484618</v>
      </c>
      <c r="L46" s="25">
        <v>51.476873397283697</v>
      </c>
      <c r="M46" s="25">
        <v>48.523126602716303</v>
      </c>
      <c r="N46" s="25">
        <v>51.393973528583501</v>
      </c>
      <c r="O46" s="25">
        <v>48.606026471416499</v>
      </c>
      <c r="P46" s="25">
        <v>50.626281029378298</v>
      </c>
      <c r="Q46" s="25">
        <v>49.373718970621702</v>
      </c>
      <c r="R46" s="25">
        <v>50.752870318087702</v>
      </c>
      <c r="S46" s="25">
        <v>49.247129681912298</v>
      </c>
    </row>
    <row r="47" spans="1:19" x14ac:dyDescent="0.2">
      <c r="A47" s="22" t="s">
        <v>87</v>
      </c>
      <c r="B47" s="17">
        <v>71.385991058122201</v>
      </c>
      <c r="C47" s="17">
        <v>28.614008941877799</v>
      </c>
      <c r="D47" s="17">
        <v>71.663019693654306</v>
      </c>
      <c r="E47" s="17">
        <v>28.336980306345701</v>
      </c>
      <c r="F47" s="17">
        <v>75.093283582089597</v>
      </c>
      <c r="G47" s="17">
        <v>24.906716417910399</v>
      </c>
      <c r="H47" s="17">
        <v>76.846153846153797</v>
      </c>
      <c r="I47" s="17">
        <v>23.153846153846199</v>
      </c>
      <c r="J47" s="17">
        <v>79.005059021922406</v>
      </c>
      <c r="K47" s="17">
        <v>20.994940978077601</v>
      </c>
      <c r="L47" s="17">
        <v>76.481312670920701</v>
      </c>
      <c r="M47" s="17">
        <v>23.518687329079299</v>
      </c>
      <c r="N47" s="17">
        <v>81.348511383537698</v>
      </c>
      <c r="O47" s="17">
        <v>18.651488616462299</v>
      </c>
      <c r="P47" s="17">
        <v>80.676855895196496</v>
      </c>
      <c r="Q47" s="17">
        <v>19.3231441048035</v>
      </c>
      <c r="R47" s="17">
        <v>79.783783783783804</v>
      </c>
      <c r="S47" s="17">
        <v>20.2162162162162</v>
      </c>
    </row>
    <row r="48" spans="1:19" x14ac:dyDescent="0.2">
      <c r="A48" s="22" t="s">
        <v>52</v>
      </c>
      <c r="B48" s="17">
        <v>11.854583772391999</v>
      </c>
      <c r="C48" s="17">
        <v>88.145416227607996</v>
      </c>
      <c r="D48" s="17">
        <v>11.844569288389501</v>
      </c>
      <c r="E48" s="17">
        <v>88.155430711610506</v>
      </c>
      <c r="F48" s="17">
        <v>11.865761086696001</v>
      </c>
      <c r="G48" s="17">
        <v>88.134238913304003</v>
      </c>
      <c r="H48" s="17">
        <v>12.2267206477733</v>
      </c>
      <c r="I48" s="17">
        <v>87.773279352226695</v>
      </c>
      <c r="J48" s="17">
        <v>11.3124387855044</v>
      </c>
      <c r="K48" s="17">
        <v>88.687561214495602</v>
      </c>
      <c r="L48" s="17">
        <v>12.730744748567799</v>
      </c>
      <c r="M48" s="17">
        <v>87.269255251432199</v>
      </c>
      <c r="N48" s="17">
        <v>11.4864864864865</v>
      </c>
      <c r="O48" s="17">
        <v>88.513513513513502</v>
      </c>
      <c r="P48" s="17">
        <v>11.0754414125201</v>
      </c>
      <c r="Q48" s="17">
        <v>88.924558587479893</v>
      </c>
      <c r="R48" s="17">
        <v>14.595028067361699</v>
      </c>
      <c r="S48" s="17">
        <v>85.404971932638304</v>
      </c>
    </row>
    <row r="49" spans="1:19" x14ac:dyDescent="0.2">
      <c r="A49" s="22" t="s">
        <v>88</v>
      </c>
      <c r="B49" s="17">
        <v>56.164383561643803</v>
      </c>
      <c r="C49" s="17">
        <v>43.835616438356197</v>
      </c>
      <c r="D49" s="17">
        <v>56.694214876033101</v>
      </c>
      <c r="E49" s="17">
        <v>43.305785123966899</v>
      </c>
      <c r="F49" s="17">
        <v>59.475218658892103</v>
      </c>
      <c r="G49" s="17">
        <v>40.524781341107897</v>
      </c>
      <c r="H49" s="17">
        <v>62.414266117969802</v>
      </c>
      <c r="I49" s="17">
        <v>37.585733882030198</v>
      </c>
      <c r="J49" s="17">
        <v>61.307189542483698</v>
      </c>
      <c r="K49" s="17">
        <v>38.692810457516302</v>
      </c>
      <c r="L49" s="17">
        <v>62.918340026773798</v>
      </c>
      <c r="M49" s="17">
        <v>37.081659973226202</v>
      </c>
      <c r="N49" s="17">
        <v>65.179677819082997</v>
      </c>
      <c r="O49" s="17">
        <v>34.820322180917003</v>
      </c>
      <c r="P49" s="17">
        <v>63.901018922852998</v>
      </c>
      <c r="Q49" s="17">
        <v>36.098981077147002</v>
      </c>
      <c r="R49" s="17">
        <v>67.301231802911502</v>
      </c>
      <c r="S49" s="17">
        <v>32.698768197088498</v>
      </c>
    </row>
    <row r="50" spans="1:19" x14ac:dyDescent="0.2">
      <c r="A50" s="22" t="s">
        <v>108</v>
      </c>
      <c r="B50" s="17">
        <v>42.885572139303498</v>
      </c>
      <c r="C50" s="17">
        <v>57.114427860696502</v>
      </c>
      <c r="D50" s="17">
        <v>44.183313748531098</v>
      </c>
      <c r="E50" s="17">
        <v>55.816686251468902</v>
      </c>
      <c r="F50" s="17">
        <v>45.536692223439204</v>
      </c>
      <c r="G50" s="17">
        <v>54.463307776560796</v>
      </c>
      <c r="H50" s="17">
        <v>48.871456096889602</v>
      </c>
      <c r="I50" s="17">
        <v>51.128543903110398</v>
      </c>
      <c r="J50" s="17">
        <v>49.289377289377299</v>
      </c>
      <c r="K50" s="17">
        <v>50.710622710622701</v>
      </c>
      <c r="L50" s="17">
        <v>51.7442778216259</v>
      </c>
      <c r="M50" s="17">
        <v>48.2557221783741</v>
      </c>
      <c r="N50" s="17">
        <v>51.227573182247397</v>
      </c>
      <c r="O50" s="17">
        <v>48.772426817752603</v>
      </c>
      <c r="P50" s="17">
        <v>48.571983679813499</v>
      </c>
      <c r="Q50" s="17">
        <v>51.428016320186501</v>
      </c>
      <c r="R50" s="17">
        <v>48.093841642228703</v>
      </c>
      <c r="S50" s="17">
        <v>51.906158357771297</v>
      </c>
    </row>
    <row r="51" spans="1:19" x14ac:dyDescent="0.2">
      <c r="A51" s="22" t="s">
        <v>90</v>
      </c>
      <c r="B51" s="17">
        <v>77.3333333333333</v>
      </c>
      <c r="C51" s="17">
        <v>22.6666666666667</v>
      </c>
      <c r="D51" s="17">
        <v>77.581863979848904</v>
      </c>
      <c r="E51" s="17">
        <v>22.418136020151099</v>
      </c>
      <c r="F51" s="17">
        <v>79.654510556621901</v>
      </c>
      <c r="G51" s="17">
        <v>20.345489443378099</v>
      </c>
      <c r="H51" s="17">
        <v>79.320531757754793</v>
      </c>
      <c r="I51" s="17">
        <v>20.6794682422452</v>
      </c>
      <c r="J51" s="17">
        <v>79.575596816976102</v>
      </c>
      <c r="K51" s="17">
        <v>20.424403183023902</v>
      </c>
      <c r="L51" s="17">
        <v>81.258023106546801</v>
      </c>
      <c r="M51" s="17">
        <v>18.741976893453099</v>
      </c>
      <c r="N51" s="17">
        <v>80.055401662049903</v>
      </c>
      <c r="O51" s="17">
        <v>19.944598337950101</v>
      </c>
      <c r="P51" s="17">
        <v>80.152671755725194</v>
      </c>
      <c r="Q51" s="17">
        <v>19.847328244274799</v>
      </c>
      <c r="R51" s="17">
        <v>79.892037786774594</v>
      </c>
      <c r="S51" s="17">
        <v>20.107962213225399</v>
      </c>
    </row>
    <row r="52" spans="1:19" x14ac:dyDescent="0.2">
      <c r="A52" s="21" t="s">
        <v>62</v>
      </c>
      <c r="B52" s="25">
        <v>4.1165972635336097</v>
      </c>
      <c r="C52" s="25">
        <v>95.883402736466394</v>
      </c>
      <c r="D52" s="25">
        <v>4.0751098681582096</v>
      </c>
      <c r="E52" s="25">
        <v>95.924890131841806</v>
      </c>
      <c r="F52" s="25">
        <v>4.4438927507447898</v>
      </c>
      <c r="G52" s="25">
        <v>95.556107249255206</v>
      </c>
      <c r="H52" s="25">
        <v>4.2349726775956302</v>
      </c>
      <c r="I52" s="25">
        <v>95.765027322404407</v>
      </c>
      <c r="J52" s="25">
        <v>4.2516418942274496</v>
      </c>
      <c r="K52" s="25">
        <v>95.748358105772596</v>
      </c>
      <c r="L52" s="25">
        <v>4.0752351097178696</v>
      </c>
      <c r="M52" s="25">
        <v>95.924764890282106</v>
      </c>
      <c r="N52" s="25">
        <v>3.9898610589560599</v>
      </c>
      <c r="O52" s="25">
        <v>96.010138941043905</v>
      </c>
      <c r="P52" s="25">
        <v>3.4262948207171302</v>
      </c>
      <c r="Q52" s="25">
        <v>96.573705179282896</v>
      </c>
      <c r="R52" s="25">
        <v>3.8660521117486599</v>
      </c>
      <c r="S52" s="25">
        <v>96.133947888251299</v>
      </c>
    </row>
    <row r="53" spans="1:19" x14ac:dyDescent="0.2">
      <c r="A53" s="22" t="s">
        <v>87</v>
      </c>
      <c r="B53" s="17">
        <v>6.7164179104477597</v>
      </c>
      <c r="C53" s="17">
        <v>93.283582089552198</v>
      </c>
      <c r="D53" s="17">
        <v>3.7199124726477</v>
      </c>
      <c r="E53" s="17">
        <v>96.280087527352293</v>
      </c>
      <c r="F53" s="17">
        <v>5.41044776119403</v>
      </c>
      <c r="G53" s="17">
        <v>94.589552238805993</v>
      </c>
      <c r="H53" s="17">
        <v>4.5384615384615401</v>
      </c>
      <c r="I53" s="17">
        <v>95.461538461538495</v>
      </c>
      <c r="J53" s="17">
        <v>3.87858347386172</v>
      </c>
      <c r="K53" s="17">
        <v>96.121416526138304</v>
      </c>
      <c r="L53" s="17">
        <v>3.6463081130355501</v>
      </c>
      <c r="M53" s="17">
        <v>96.353691886964398</v>
      </c>
      <c r="N53" s="17">
        <v>4.4658493870402802</v>
      </c>
      <c r="O53" s="17">
        <v>95.534150612959706</v>
      </c>
      <c r="P53" s="17">
        <v>4.5851528384279501</v>
      </c>
      <c r="Q53" s="17">
        <v>95.414847161571998</v>
      </c>
      <c r="R53" s="17">
        <v>2.59179265658747</v>
      </c>
      <c r="S53" s="17">
        <v>97.408207343412499</v>
      </c>
    </row>
    <row r="54" spans="1:19" x14ac:dyDescent="0.2">
      <c r="A54" s="22" t="s">
        <v>52</v>
      </c>
      <c r="B54" s="17">
        <v>2.3157894736842102</v>
      </c>
      <c r="C54" s="17">
        <v>97.684210526315795</v>
      </c>
      <c r="D54" s="17">
        <v>2.5724976613657602</v>
      </c>
      <c r="E54" s="17">
        <v>97.427502338634199</v>
      </c>
      <c r="F54" s="17">
        <v>2.5569316819816201</v>
      </c>
      <c r="G54" s="17">
        <v>97.443068318018405</v>
      </c>
      <c r="H54" s="17">
        <v>2.1862348178137601</v>
      </c>
      <c r="I54" s="17">
        <v>97.813765182186202</v>
      </c>
      <c r="J54" s="17">
        <v>2.6947574718275402</v>
      </c>
      <c r="K54" s="17">
        <v>97.305242528172499</v>
      </c>
      <c r="L54" s="17">
        <v>2.2944550669216102</v>
      </c>
      <c r="M54" s="17">
        <v>97.7055449330784</v>
      </c>
      <c r="N54" s="17">
        <v>2.76412776412776</v>
      </c>
      <c r="O54" s="17">
        <v>97.235872235872193</v>
      </c>
      <c r="P54" s="17">
        <v>2.2453889334402599</v>
      </c>
      <c r="Q54" s="17">
        <v>97.754611066559704</v>
      </c>
      <c r="R54" s="17">
        <v>2.4839743589743599</v>
      </c>
      <c r="S54" s="17">
        <v>97.516025641025607</v>
      </c>
    </row>
    <row r="55" spans="1:19" x14ac:dyDescent="0.2">
      <c r="A55" s="22" t="s">
        <v>88</v>
      </c>
      <c r="B55" s="17">
        <v>2.15686274509804</v>
      </c>
      <c r="C55" s="17">
        <v>97.843137254902004</v>
      </c>
      <c r="D55" s="17">
        <v>3.9603960396039599</v>
      </c>
      <c r="E55" s="17">
        <v>96.039603960395993</v>
      </c>
      <c r="F55" s="17">
        <v>3.0656934306569301</v>
      </c>
      <c r="G55" s="17">
        <v>96.934306569343093</v>
      </c>
      <c r="H55" s="17">
        <v>3.8303693570451398</v>
      </c>
      <c r="I55" s="17">
        <v>96.1696306429549</v>
      </c>
      <c r="J55" s="17">
        <v>3.78096479791395</v>
      </c>
      <c r="K55" s="17">
        <v>96.219035202086005</v>
      </c>
      <c r="L55" s="17">
        <v>3.34672021419009</v>
      </c>
      <c r="M55" s="17">
        <v>96.6532797858099</v>
      </c>
      <c r="N55" s="17">
        <v>1.8610421836228299</v>
      </c>
      <c r="O55" s="17">
        <v>98.1389578163772</v>
      </c>
      <c r="P55" s="17">
        <v>1.3081395348837199</v>
      </c>
      <c r="Q55" s="17">
        <v>98.691860465116307</v>
      </c>
      <c r="R55" s="17">
        <v>2.5727069351230401</v>
      </c>
      <c r="S55" s="17">
        <v>97.427293064876906</v>
      </c>
    </row>
    <row r="56" spans="1:19" x14ac:dyDescent="0.2">
      <c r="A56" s="22" t="s">
        <v>108</v>
      </c>
      <c r="B56" s="17">
        <v>4.7761194029850804</v>
      </c>
      <c r="C56" s="17">
        <v>95.223880597014897</v>
      </c>
      <c r="D56" s="17">
        <v>4.8682222595266103</v>
      </c>
      <c r="E56" s="17">
        <v>95.131777740473396</v>
      </c>
      <c r="F56" s="17">
        <v>5.2991921128303403</v>
      </c>
      <c r="G56" s="17">
        <v>94.700807887169702</v>
      </c>
      <c r="H56" s="17">
        <v>5.1610239471511097</v>
      </c>
      <c r="I56" s="17">
        <v>94.838976052848906</v>
      </c>
      <c r="J56" s="17">
        <v>5.18757327080891</v>
      </c>
      <c r="K56" s="17">
        <v>94.812426729191102</v>
      </c>
      <c r="L56" s="17">
        <v>5.0513022888713497</v>
      </c>
      <c r="M56" s="17">
        <v>94.948697711128602</v>
      </c>
      <c r="N56" s="17">
        <v>4.8158640226628897</v>
      </c>
      <c r="O56" s="17">
        <v>95.184135977337107</v>
      </c>
      <c r="P56" s="17">
        <v>4.1966193899358801</v>
      </c>
      <c r="Q56" s="17">
        <v>95.803380610064096</v>
      </c>
      <c r="R56" s="17">
        <v>4.7500366515173704</v>
      </c>
      <c r="S56" s="17">
        <v>95.249963348482595</v>
      </c>
    </row>
    <row r="57" spans="1:19" x14ac:dyDescent="0.2">
      <c r="A57" s="22" t="s">
        <v>90</v>
      </c>
      <c r="B57" s="17">
        <v>2</v>
      </c>
      <c r="C57" s="17">
        <v>98</v>
      </c>
      <c r="D57" s="17">
        <v>1.2594458438287199</v>
      </c>
      <c r="E57" s="17">
        <v>98.740554156171299</v>
      </c>
      <c r="F57" s="17">
        <v>1.3435700575815701</v>
      </c>
      <c r="G57" s="17">
        <v>98.656429942418399</v>
      </c>
      <c r="H57" s="17">
        <v>1.62481536189069</v>
      </c>
      <c r="I57" s="17">
        <v>98.375184638109303</v>
      </c>
      <c r="J57" s="17">
        <v>1.06100795755968</v>
      </c>
      <c r="K57" s="17">
        <v>98.938992042440304</v>
      </c>
      <c r="L57" s="17">
        <v>1.0269576379974299</v>
      </c>
      <c r="M57" s="17">
        <v>98.973042362002602</v>
      </c>
      <c r="N57" s="17">
        <v>1.10803324099723</v>
      </c>
      <c r="O57" s="17">
        <v>98.891966759002798</v>
      </c>
      <c r="P57" s="17">
        <v>0.76238881829733196</v>
      </c>
      <c r="Q57" s="17">
        <v>99.237611181702704</v>
      </c>
      <c r="R57" s="17">
        <v>1.2129380053908401</v>
      </c>
      <c r="S57" s="17">
        <v>98.787061994609203</v>
      </c>
    </row>
    <row r="58" spans="1:19" x14ac:dyDescent="0.2">
      <c r="A58" s="21" t="s">
        <v>63</v>
      </c>
      <c r="B58" s="25">
        <v>20.180866254164702</v>
      </c>
      <c r="C58" s="25">
        <v>79.819133745835302</v>
      </c>
      <c r="D58" s="25">
        <v>20.2897102897103</v>
      </c>
      <c r="E58" s="25">
        <v>79.7102897102897</v>
      </c>
      <c r="F58" s="25">
        <v>18.858088539511801</v>
      </c>
      <c r="G58" s="25">
        <v>81.141911460488203</v>
      </c>
      <c r="H58" s="25">
        <v>18.6932411797798</v>
      </c>
      <c r="I58" s="25">
        <v>81.306758820220196</v>
      </c>
      <c r="J58" s="25">
        <v>18.836948068780799</v>
      </c>
      <c r="K58" s="25">
        <v>81.163051931219201</v>
      </c>
      <c r="L58" s="25">
        <v>19.863273832130599</v>
      </c>
      <c r="M58" s="25">
        <v>80.136726167869398</v>
      </c>
      <c r="N58" s="25">
        <v>20.0244085617724</v>
      </c>
      <c r="O58" s="25">
        <v>79.975591438227596</v>
      </c>
      <c r="P58" s="25">
        <v>20.826690958779299</v>
      </c>
      <c r="Q58" s="25">
        <v>79.173309041220705</v>
      </c>
      <c r="R58" s="25">
        <v>20.511855476100902</v>
      </c>
      <c r="S58" s="25">
        <v>79.488144523899095</v>
      </c>
    </row>
    <row r="59" spans="1:19" x14ac:dyDescent="0.2">
      <c r="A59" s="22" t="s">
        <v>87</v>
      </c>
      <c r="B59" s="17">
        <v>24.590163934426201</v>
      </c>
      <c r="C59" s="17">
        <v>75.409836065573799</v>
      </c>
      <c r="D59" s="17">
        <v>23.8251366120219</v>
      </c>
      <c r="E59" s="17">
        <v>76.174863387978107</v>
      </c>
      <c r="F59" s="17">
        <v>27.4253731343284</v>
      </c>
      <c r="G59" s="17">
        <v>72.574626865671604</v>
      </c>
      <c r="H59" s="17">
        <v>27</v>
      </c>
      <c r="I59" s="17">
        <v>73</v>
      </c>
      <c r="J59" s="17">
        <v>23.693086003372699</v>
      </c>
      <c r="K59" s="17">
        <v>76.306913996627301</v>
      </c>
      <c r="L59" s="17">
        <v>23.041894353369798</v>
      </c>
      <c r="M59" s="17">
        <v>76.958105646630202</v>
      </c>
      <c r="N59" s="17">
        <v>27.5831873905429</v>
      </c>
      <c r="O59" s="17">
        <v>72.416812609457097</v>
      </c>
      <c r="P59" s="17">
        <v>26.528384279476001</v>
      </c>
      <c r="Q59" s="17">
        <v>73.471615720523999</v>
      </c>
      <c r="R59" s="17">
        <v>27.243243243243199</v>
      </c>
      <c r="S59" s="17">
        <v>72.756756756756801</v>
      </c>
    </row>
    <row r="60" spans="1:19" x14ac:dyDescent="0.2">
      <c r="A60" s="22" t="s">
        <v>52</v>
      </c>
      <c r="B60" s="17">
        <v>10.4791995787256</v>
      </c>
      <c r="C60" s="17">
        <v>89.520800421274402</v>
      </c>
      <c r="D60" s="17">
        <v>8.8014981273408193</v>
      </c>
      <c r="E60" s="17">
        <v>91.198501872659193</v>
      </c>
      <c r="F60" s="17">
        <v>7.1514182980423504</v>
      </c>
      <c r="G60" s="17">
        <v>92.848581701957698</v>
      </c>
      <c r="H60" s="17">
        <v>6.5965196276810998</v>
      </c>
      <c r="I60" s="17">
        <v>93.403480372318896</v>
      </c>
      <c r="J60" s="17">
        <v>6.9539666993143996</v>
      </c>
      <c r="K60" s="17">
        <v>93.046033300685593</v>
      </c>
      <c r="L60" s="17">
        <v>6.5563335455124099</v>
      </c>
      <c r="M60" s="17">
        <v>93.443666454487598</v>
      </c>
      <c r="N60" s="17">
        <v>6.6912216083486804</v>
      </c>
      <c r="O60" s="17">
        <v>93.308778391651302</v>
      </c>
      <c r="P60" s="17">
        <v>6.4205457463884397</v>
      </c>
      <c r="Q60" s="17">
        <v>93.579454253611601</v>
      </c>
      <c r="R60" s="17">
        <v>6.9767441860465098</v>
      </c>
      <c r="S60" s="17">
        <v>93.023255813953497</v>
      </c>
    </row>
    <row r="61" spans="1:19" x14ac:dyDescent="0.2">
      <c r="A61" s="22" t="s">
        <v>88</v>
      </c>
      <c r="B61" s="17">
        <v>24.313725490196099</v>
      </c>
      <c r="C61" s="17">
        <v>75.686274509803894</v>
      </c>
      <c r="D61" s="17">
        <v>24.793388429752099</v>
      </c>
      <c r="E61" s="17">
        <v>75.206611570247901</v>
      </c>
      <c r="F61" s="17">
        <v>23.795620437956199</v>
      </c>
      <c r="G61" s="17">
        <v>76.204379562043798</v>
      </c>
      <c r="H61" s="17">
        <v>25.788751714677598</v>
      </c>
      <c r="I61" s="17">
        <v>74.211248285322398</v>
      </c>
      <c r="J61" s="17">
        <v>25.065274151436</v>
      </c>
      <c r="K61" s="17">
        <v>74.934725848564</v>
      </c>
      <c r="L61" s="17">
        <v>25.4010695187166</v>
      </c>
      <c r="M61" s="17">
        <v>74.598930481283404</v>
      </c>
      <c r="N61" s="17">
        <v>28.163771712158798</v>
      </c>
      <c r="O61" s="17">
        <v>71.836228287841195</v>
      </c>
      <c r="P61" s="17">
        <v>30.276564774381399</v>
      </c>
      <c r="Q61" s="17">
        <v>69.723435225618601</v>
      </c>
      <c r="R61" s="17">
        <v>31.019036954087301</v>
      </c>
      <c r="S61" s="17">
        <v>68.980963045912702</v>
      </c>
    </row>
    <row r="62" spans="1:19" x14ac:dyDescent="0.2">
      <c r="A62" s="22" t="s">
        <v>108</v>
      </c>
      <c r="B62" s="17">
        <v>22.049751243781099</v>
      </c>
      <c r="C62" s="17">
        <v>77.950248756218897</v>
      </c>
      <c r="D62" s="17">
        <v>22.276313580661402</v>
      </c>
      <c r="E62" s="17">
        <v>77.723686419338605</v>
      </c>
      <c r="F62" s="17">
        <v>19.879518072289201</v>
      </c>
      <c r="G62" s="17">
        <v>80.120481927710799</v>
      </c>
      <c r="H62" s="17">
        <v>19.102669969722001</v>
      </c>
      <c r="I62" s="17">
        <v>80.897330030277999</v>
      </c>
      <c r="J62" s="17">
        <v>19.1355311355311</v>
      </c>
      <c r="K62" s="17">
        <v>80.864468864468904</v>
      </c>
      <c r="L62" s="17">
        <v>20</v>
      </c>
      <c r="M62" s="17">
        <v>80</v>
      </c>
      <c r="N62" s="17">
        <v>19.8142902108908</v>
      </c>
      <c r="O62" s="17">
        <v>80.185709789109197</v>
      </c>
      <c r="P62" s="17">
        <v>19.452001554605499</v>
      </c>
      <c r="Q62" s="17">
        <v>80.547998445394498</v>
      </c>
      <c r="R62" s="17">
        <v>19.266862170088</v>
      </c>
      <c r="S62" s="17">
        <v>80.733137829911996</v>
      </c>
    </row>
    <row r="63" spans="1:19" x14ac:dyDescent="0.2">
      <c r="A63" s="22" t="s">
        <v>90</v>
      </c>
      <c r="B63" s="17">
        <v>33.444816053511701</v>
      </c>
      <c r="C63" s="17">
        <v>66.555183946488299</v>
      </c>
      <c r="D63" s="17">
        <v>37.279596977330002</v>
      </c>
      <c r="E63" s="17">
        <v>62.720403022669998</v>
      </c>
      <c r="F63" s="17">
        <v>36.660268714011501</v>
      </c>
      <c r="G63" s="17">
        <v>63.339731285988499</v>
      </c>
      <c r="H63" s="17">
        <v>34.859675036927598</v>
      </c>
      <c r="I63" s="17">
        <v>65.140324963072402</v>
      </c>
      <c r="J63" s="17">
        <v>34.350132625994704</v>
      </c>
      <c r="K63" s="17">
        <v>65.649867374005296</v>
      </c>
      <c r="L63" s="17">
        <v>35.769230769230802</v>
      </c>
      <c r="M63" s="17">
        <v>64.230769230769198</v>
      </c>
      <c r="N63" s="17">
        <v>30.929264909847401</v>
      </c>
      <c r="O63" s="17">
        <v>69.070735090152596</v>
      </c>
      <c r="P63" s="17">
        <v>37.738246505717903</v>
      </c>
      <c r="Q63" s="17">
        <v>62.261753494282097</v>
      </c>
      <c r="R63" s="17">
        <v>33.647375504710602</v>
      </c>
      <c r="S63" s="17">
        <v>66.352624495289405</v>
      </c>
    </row>
    <row r="64" spans="1:19" x14ac:dyDescent="0.2">
      <c r="A64" s="21" t="s">
        <v>64</v>
      </c>
      <c r="B64" s="25">
        <v>7.5184392100880304</v>
      </c>
      <c r="C64" s="25">
        <v>92.481560789911995</v>
      </c>
      <c r="D64" s="25">
        <v>7.3448585989807098</v>
      </c>
      <c r="E64" s="25">
        <v>92.655141401019307</v>
      </c>
      <c r="F64" s="25">
        <v>7.14935870914357</v>
      </c>
      <c r="G64" s="25">
        <v>92.850641290856402</v>
      </c>
      <c r="H64" s="25">
        <v>8.3346728821732796</v>
      </c>
      <c r="I64" s="25">
        <v>91.665327117826706</v>
      </c>
      <c r="J64" s="25">
        <v>8.6933978568959596</v>
      </c>
      <c r="K64" s="25">
        <v>91.306602143104001</v>
      </c>
      <c r="L64" s="25">
        <v>9.1452991452991395</v>
      </c>
      <c r="M64" s="25">
        <v>90.854700854700894</v>
      </c>
      <c r="N64" s="25">
        <v>9.0601821425218301</v>
      </c>
      <c r="O64" s="25">
        <v>90.939817857478204</v>
      </c>
      <c r="P64" s="25">
        <v>9.2078306396540004</v>
      </c>
      <c r="Q64" s="25">
        <v>90.792169360345994</v>
      </c>
      <c r="R64" s="25">
        <v>8.9275634995296294</v>
      </c>
      <c r="S64" s="25">
        <v>91.072436500470403</v>
      </c>
    </row>
    <row r="65" spans="1:19" x14ac:dyDescent="0.2">
      <c r="A65" s="22" t="s">
        <v>87</v>
      </c>
      <c r="B65" s="17">
        <v>15.6482861400894</v>
      </c>
      <c r="C65" s="17">
        <v>84.351713859910603</v>
      </c>
      <c r="D65" s="17">
        <v>12.144420131291</v>
      </c>
      <c r="E65" s="17">
        <v>87.855579868709</v>
      </c>
      <c r="F65" s="17">
        <v>14.4724556489262</v>
      </c>
      <c r="G65" s="17">
        <v>85.5275443510738</v>
      </c>
      <c r="H65" s="17">
        <v>14.9230769230769</v>
      </c>
      <c r="I65" s="17">
        <v>85.076923076923094</v>
      </c>
      <c r="J65" s="17">
        <v>18.296795952782499</v>
      </c>
      <c r="K65" s="17">
        <v>81.703204047217497</v>
      </c>
      <c r="L65" s="17">
        <v>15.8469945355191</v>
      </c>
      <c r="M65" s="17">
        <v>84.153005464480898</v>
      </c>
      <c r="N65" s="17">
        <v>16.637478108581401</v>
      </c>
      <c r="O65" s="17">
        <v>83.362521891418595</v>
      </c>
      <c r="P65" s="17">
        <v>17.448200654307499</v>
      </c>
      <c r="Q65" s="17">
        <v>82.551799345692501</v>
      </c>
      <c r="R65" s="17">
        <v>18.466522678185701</v>
      </c>
      <c r="S65" s="17">
        <v>81.533477321814203</v>
      </c>
    </row>
    <row r="66" spans="1:19" x14ac:dyDescent="0.2">
      <c r="A66" s="22" t="s">
        <v>52</v>
      </c>
      <c r="B66" s="17">
        <v>2.0526315789473699</v>
      </c>
      <c r="C66" s="17">
        <v>97.947368421052602</v>
      </c>
      <c r="D66" s="17">
        <v>1.54566744730679</v>
      </c>
      <c r="E66" s="17">
        <v>98.454332552693202</v>
      </c>
      <c r="F66" s="17">
        <v>1.2385137834598501</v>
      </c>
      <c r="G66" s="17">
        <v>98.761486216540106</v>
      </c>
      <c r="H66" s="17">
        <v>1.57894736842105</v>
      </c>
      <c r="I66" s="17">
        <v>98.421052631578902</v>
      </c>
      <c r="J66" s="17">
        <v>1.2732615083251699</v>
      </c>
      <c r="K66" s="17">
        <v>98.726738491674794</v>
      </c>
      <c r="L66" s="17">
        <v>2.1656050955413999</v>
      </c>
      <c r="M66" s="17">
        <v>97.834394904458605</v>
      </c>
      <c r="N66" s="17">
        <v>1.4136447449293199</v>
      </c>
      <c r="O66" s="17">
        <v>98.5863552550707</v>
      </c>
      <c r="P66" s="17">
        <v>1.68539325842697</v>
      </c>
      <c r="Q66" s="17">
        <v>98.314606741573002</v>
      </c>
      <c r="R66" s="17">
        <v>1.76140912730184</v>
      </c>
      <c r="S66" s="17">
        <v>98.238590872698197</v>
      </c>
    </row>
    <row r="67" spans="1:19" x14ac:dyDescent="0.2">
      <c r="A67" s="22" t="s">
        <v>88</v>
      </c>
      <c r="B67" s="17">
        <v>20.5479452054795</v>
      </c>
      <c r="C67" s="17">
        <v>79.452054794520507</v>
      </c>
      <c r="D67" s="17">
        <v>20.364238410595998</v>
      </c>
      <c r="E67" s="17">
        <v>79.635761589403998</v>
      </c>
      <c r="F67" s="17">
        <v>18.5131195335277</v>
      </c>
      <c r="G67" s="17">
        <v>81.4868804664723</v>
      </c>
      <c r="H67" s="17">
        <v>20.301783264746199</v>
      </c>
      <c r="I67" s="17">
        <v>79.698216735253794</v>
      </c>
      <c r="J67" s="17">
        <v>19.869281045751599</v>
      </c>
      <c r="K67" s="17">
        <v>80.130718954248394</v>
      </c>
      <c r="L67" s="17">
        <v>22.459893048128301</v>
      </c>
      <c r="M67" s="17">
        <v>77.540106951871607</v>
      </c>
      <c r="N67" s="17">
        <v>20.8436724565757</v>
      </c>
      <c r="O67" s="17">
        <v>79.156327543424297</v>
      </c>
      <c r="P67" s="17">
        <v>19.6220930232558</v>
      </c>
      <c r="Q67" s="17">
        <v>80.3779069767442</v>
      </c>
      <c r="R67" s="17">
        <v>20.380739081746899</v>
      </c>
      <c r="S67" s="17">
        <v>79.619260918253104</v>
      </c>
    </row>
    <row r="68" spans="1:19" x14ac:dyDescent="0.2">
      <c r="A68" s="22" t="s">
        <v>108</v>
      </c>
      <c r="B68" s="17">
        <v>6.2686567164179099</v>
      </c>
      <c r="C68" s="17">
        <v>93.731343283582106</v>
      </c>
      <c r="D68" s="17">
        <v>5.7579318448883701</v>
      </c>
      <c r="E68" s="17">
        <v>94.242068155111596</v>
      </c>
      <c r="F68" s="17">
        <v>5.9282584884994503</v>
      </c>
      <c r="G68" s="17">
        <v>94.071741511500505</v>
      </c>
      <c r="H68" s="17">
        <v>6.92265345444536</v>
      </c>
      <c r="I68" s="17">
        <v>93.077346545554605</v>
      </c>
      <c r="J68" s="17">
        <v>6.5201465201465201</v>
      </c>
      <c r="K68" s="17">
        <v>93.479853479853503</v>
      </c>
      <c r="L68" s="17">
        <v>6.3604797979798002</v>
      </c>
      <c r="M68" s="17">
        <v>93.639520202020194</v>
      </c>
      <c r="N68" s="17">
        <v>6.6257475605917504</v>
      </c>
      <c r="O68" s="17">
        <v>93.374252439408295</v>
      </c>
      <c r="P68" s="17">
        <v>6.2160062160062202</v>
      </c>
      <c r="Q68" s="17">
        <v>93.783993783993793</v>
      </c>
      <c r="R68" s="17">
        <v>6.1592608886933604</v>
      </c>
      <c r="S68" s="17">
        <v>93.840739111306604</v>
      </c>
    </row>
    <row r="69" spans="1:19" x14ac:dyDescent="0.2">
      <c r="A69" s="23" t="s">
        <v>90</v>
      </c>
      <c r="B69" s="19">
        <v>22.742474916388002</v>
      </c>
      <c r="C69" s="19">
        <v>77.257525083611995</v>
      </c>
      <c r="D69" s="19">
        <v>31.486146095717899</v>
      </c>
      <c r="E69" s="19">
        <v>68.513853904282101</v>
      </c>
      <c r="F69" s="19">
        <v>22.648752399232201</v>
      </c>
      <c r="G69" s="19">
        <v>77.351247600767806</v>
      </c>
      <c r="H69" s="19">
        <v>22.599704579025101</v>
      </c>
      <c r="I69" s="19">
        <v>77.400295420974899</v>
      </c>
      <c r="J69" s="19">
        <v>22.015915119363399</v>
      </c>
      <c r="K69" s="19">
        <v>77.984084880636601</v>
      </c>
      <c r="L69" s="19">
        <v>23.650385604113101</v>
      </c>
      <c r="M69" s="19">
        <v>76.349614395886903</v>
      </c>
      <c r="N69" s="19">
        <v>22.5761772853186</v>
      </c>
      <c r="O69" s="19">
        <v>77.423822714681407</v>
      </c>
      <c r="P69" s="19">
        <v>21.982210927573099</v>
      </c>
      <c r="Q69" s="19">
        <v>78.017789072426893</v>
      </c>
      <c r="R69" s="19">
        <v>20.726783310901801</v>
      </c>
      <c r="S69" s="19">
        <v>79.273216689098206</v>
      </c>
    </row>
    <row r="70" spans="1:19" x14ac:dyDescent="0.2">
      <c r="A70" s="9" t="s">
        <v>19</v>
      </c>
    </row>
    <row r="71" spans="1:19" x14ac:dyDescent="0.2">
      <c r="A71" s="21" t="s">
        <v>60</v>
      </c>
      <c r="B71" s="25">
        <v>73.624217509109599</v>
      </c>
      <c r="C71" s="25">
        <v>26.375782490890401</v>
      </c>
      <c r="D71" s="25">
        <v>73.0350944851523</v>
      </c>
      <c r="E71" s="25">
        <v>26.9649055148477</v>
      </c>
      <c r="F71" s="25">
        <v>72.220128156803597</v>
      </c>
      <c r="G71" s="25">
        <v>27.7798718431964</v>
      </c>
      <c r="H71" s="25">
        <v>74.061922090318006</v>
      </c>
      <c r="I71" s="25">
        <v>25.938077909682001</v>
      </c>
      <c r="J71" s="25">
        <v>74.782277032610807</v>
      </c>
      <c r="K71" s="25">
        <v>25.2177229673892</v>
      </c>
      <c r="L71" s="25">
        <v>75.9111419645956</v>
      </c>
      <c r="M71" s="25">
        <v>24.0888580354044</v>
      </c>
      <c r="N71" s="25">
        <v>75.344501486084894</v>
      </c>
      <c r="O71" s="25">
        <v>24.655498513915202</v>
      </c>
      <c r="P71" s="25">
        <v>74.306067305330401</v>
      </c>
      <c r="Q71" s="25">
        <v>25.693932694669599</v>
      </c>
      <c r="R71" s="25">
        <v>74.750413223140498</v>
      </c>
      <c r="S71" s="25">
        <v>25.249586776859498</v>
      </c>
    </row>
    <row r="72" spans="1:19" x14ac:dyDescent="0.2">
      <c r="A72" s="22" t="s">
        <v>87</v>
      </c>
      <c r="B72" s="17">
        <v>93.1767337807606</v>
      </c>
      <c r="C72" s="17">
        <v>6.82326621923937</v>
      </c>
      <c r="D72" s="17">
        <v>91.853699085619297</v>
      </c>
      <c r="E72" s="17">
        <v>8.1463009143807206</v>
      </c>
      <c r="F72" s="17">
        <v>92.302452316076298</v>
      </c>
      <c r="G72" s="17">
        <v>7.6975476839237098</v>
      </c>
      <c r="H72" s="17">
        <v>93.134496342149703</v>
      </c>
      <c r="I72" s="17">
        <v>6.8655036578503097</v>
      </c>
      <c r="J72" s="17">
        <v>93.4289127837515</v>
      </c>
      <c r="K72" s="17">
        <v>6.5710872162485101</v>
      </c>
      <c r="L72" s="17">
        <v>92.072774528914906</v>
      </c>
      <c r="M72" s="17">
        <v>7.9272254710851202</v>
      </c>
      <c r="N72" s="17">
        <v>92.696287279366999</v>
      </c>
      <c r="O72" s="17">
        <v>7.3037127206329897</v>
      </c>
      <c r="P72" s="17">
        <v>92.786636294608996</v>
      </c>
      <c r="Q72" s="17">
        <v>7.21336370539104</v>
      </c>
      <c r="R72" s="17">
        <v>92.335502530730295</v>
      </c>
      <c r="S72" s="17">
        <v>7.6644974692697003</v>
      </c>
    </row>
    <row r="73" spans="1:19" x14ac:dyDescent="0.2">
      <c r="A73" s="22" t="s">
        <v>52</v>
      </c>
      <c r="B73" s="17">
        <v>52.012882447665099</v>
      </c>
      <c r="C73" s="17">
        <v>47.987117552334901</v>
      </c>
      <c r="D73" s="17">
        <v>48.840429214261</v>
      </c>
      <c r="E73" s="17">
        <v>51.159570785739</v>
      </c>
      <c r="F73" s="17">
        <v>45.384842229430802</v>
      </c>
      <c r="G73" s="17">
        <v>54.615157770569198</v>
      </c>
      <c r="H73" s="17">
        <v>44.664371772805502</v>
      </c>
      <c r="I73" s="17">
        <v>55.335628227194498</v>
      </c>
      <c r="J73" s="17">
        <v>43.5843793584379</v>
      </c>
      <c r="K73" s="17">
        <v>56.4156206415621</v>
      </c>
      <c r="L73" s="17">
        <v>42.663043478260903</v>
      </c>
      <c r="M73" s="17">
        <v>57.336956521739097</v>
      </c>
      <c r="N73" s="17">
        <v>39.529821506312601</v>
      </c>
      <c r="O73" s="17">
        <v>60.470178493687399</v>
      </c>
      <c r="P73" s="17">
        <v>37.8694924707195</v>
      </c>
      <c r="Q73" s="17">
        <v>62.1305075292805</v>
      </c>
      <c r="R73" s="17">
        <v>41.923284710967003</v>
      </c>
      <c r="S73" s="17">
        <v>58.076715289032997</v>
      </c>
    </row>
    <row r="74" spans="1:19" x14ac:dyDescent="0.2">
      <c r="A74" s="22" t="s">
        <v>88</v>
      </c>
      <c r="B74" s="17">
        <v>81.664098613251198</v>
      </c>
      <c r="C74" s="17">
        <v>18.335901386748802</v>
      </c>
      <c r="D74" s="17">
        <v>81.588902900378301</v>
      </c>
      <c r="E74" s="17">
        <v>18.411097099621699</v>
      </c>
      <c r="F74" s="17">
        <v>81.847475832438207</v>
      </c>
      <c r="G74" s="17">
        <v>18.152524167561801</v>
      </c>
      <c r="H74" s="17">
        <v>83.69140625</v>
      </c>
      <c r="I74" s="17">
        <v>16.30859375</v>
      </c>
      <c r="J74" s="17">
        <v>84.786641929499098</v>
      </c>
      <c r="K74" s="17">
        <v>15.213358070500901</v>
      </c>
      <c r="L74" s="17">
        <v>83.760683760683804</v>
      </c>
      <c r="M74" s="17">
        <v>16.239316239316199</v>
      </c>
      <c r="N74" s="17">
        <v>84.879725085910593</v>
      </c>
      <c r="O74" s="17">
        <v>15.1202749140893</v>
      </c>
      <c r="P74" s="17">
        <v>82.9025844930418</v>
      </c>
      <c r="Q74" s="17">
        <v>17.0974155069582</v>
      </c>
      <c r="R74" s="17">
        <v>84.313725490196106</v>
      </c>
      <c r="S74" s="17">
        <v>15.6862745098039</v>
      </c>
    </row>
    <row r="75" spans="1:19" x14ac:dyDescent="0.2">
      <c r="A75" s="22" t="s">
        <v>108</v>
      </c>
      <c r="B75" s="17">
        <v>77.301486871243299</v>
      </c>
      <c r="C75" s="17">
        <v>22.698513128756701</v>
      </c>
      <c r="D75" s="17">
        <v>76.842243530802605</v>
      </c>
      <c r="E75" s="17">
        <v>23.157756469197398</v>
      </c>
      <c r="F75" s="17">
        <v>76.239082395033094</v>
      </c>
      <c r="G75" s="17">
        <v>23.760917604966899</v>
      </c>
      <c r="H75" s="17">
        <v>78.185588387765705</v>
      </c>
      <c r="I75" s="17">
        <v>21.814411612234299</v>
      </c>
      <c r="J75" s="17">
        <v>77.885347547046706</v>
      </c>
      <c r="K75" s="17">
        <v>22.114652452953301</v>
      </c>
      <c r="L75" s="17">
        <v>78.280542986425303</v>
      </c>
      <c r="M75" s="17">
        <v>21.719457013574701</v>
      </c>
      <c r="N75" s="17">
        <v>78.213309024612599</v>
      </c>
      <c r="O75" s="17">
        <v>21.786690975387401</v>
      </c>
      <c r="P75" s="17">
        <v>76</v>
      </c>
      <c r="Q75" s="17">
        <v>24</v>
      </c>
      <c r="R75" s="17">
        <v>75.285447373884196</v>
      </c>
      <c r="S75" s="17">
        <v>24.7145526261158</v>
      </c>
    </row>
    <row r="76" spans="1:19" x14ac:dyDescent="0.2">
      <c r="A76" s="22" t="s">
        <v>90</v>
      </c>
      <c r="B76" s="17">
        <v>95.480225988700596</v>
      </c>
      <c r="C76" s="17">
        <v>4.5197740112994396</v>
      </c>
      <c r="D76" s="17">
        <v>97.644539614560998</v>
      </c>
      <c r="E76" s="17">
        <v>2.35546038543897</v>
      </c>
      <c r="F76" s="17">
        <v>95.2</v>
      </c>
      <c r="G76" s="17">
        <v>4.8</v>
      </c>
      <c r="H76" s="17">
        <v>96.871239470517494</v>
      </c>
      <c r="I76" s="17">
        <v>3.12876052948255</v>
      </c>
      <c r="J76" s="17">
        <v>95.424836601307206</v>
      </c>
      <c r="K76" s="17">
        <v>4.5751633986928102</v>
      </c>
      <c r="L76" s="17">
        <v>96.044624746450296</v>
      </c>
      <c r="M76" s="17">
        <v>3.9553752535497</v>
      </c>
      <c r="N76" s="17">
        <v>94.264069264069306</v>
      </c>
      <c r="O76" s="17">
        <v>5.7359307359307401</v>
      </c>
      <c r="P76" s="17">
        <v>95.164609053497898</v>
      </c>
      <c r="Q76" s="17">
        <v>4.8353909465020601</v>
      </c>
      <c r="R76" s="17">
        <v>94.736842105263193</v>
      </c>
      <c r="S76" s="17">
        <v>5.2631578947368398</v>
      </c>
    </row>
    <row r="77" spans="1:19" x14ac:dyDescent="0.2">
      <c r="A77" s="21" t="s">
        <v>61</v>
      </c>
      <c r="B77" s="25">
        <v>40.042966560807002</v>
      </c>
      <c r="C77" s="25">
        <v>59.957033439192998</v>
      </c>
      <c r="D77" s="25">
        <v>41.081206138659702</v>
      </c>
      <c r="E77" s="25">
        <v>58.918793861340298</v>
      </c>
      <c r="F77" s="25">
        <v>42.8795778629311</v>
      </c>
      <c r="G77" s="25">
        <v>57.1204221370689</v>
      </c>
      <c r="H77" s="25">
        <v>46.629280515451597</v>
      </c>
      <c r="I77" s="25">
        <v>53.370719484548403</v>
      </c>
      <c r="J77" s="25">
        <v>48.4811896288765</v>
      </c>
      <c r="K77" s="25">
        <v>51.5188103711235</v>
      </c>
      <c r="L77" s="25">
        <v>51.392071096299397</v>
      </c>
      <c r="M77" s="25">
        <v>48.607928903700603</v>
      </c>
      <c r="N77" s="25">
        <v>51.479329910834899</v>
      </c>
      <c r="O77" s="25">
        <v>48.520670089165101</v>
      </c>
      <c r="P77" s="25">
        <v>51.0316030784346</v>
      </c>
      <c r="Q77" s="25">
        <v>48.9683969215654</v>
      </c>
      <c r="R77" s="25">
        <v>50.813492063492099</v>
      </c>
      <c r="S77" s="25">
        <v>49.186507936507901</v>
      </c>
    </row>
    <row r="78" spans="1:19" x14ac:dyDescent="0.2">
      <c r="A78" s="22" t="s">
        <v>87</v>
      </c>
      <c r="B78" s="17">
        <v>72.147651006711399</v>
      </c>
      <c r="C78" s="17">
        <v>27.852348993288601</v>
      </c>
      <c r="D78" s="17">
        <v>70.514950166112996</v>
      </c>
      <c r="E78" s="17">
        <v>29.485049833887</v>
      </c>
      <c r="F78" s="17">
        <v>75.051124744376295</v>
      </c>
      <c r="G78" s="17">
        <v>24.948875255623701</v>
      </c>
      <c r="H78" s="17">
        <v>77.096229600450201</v>
      </c>
      <c r="I78" s="17">
        <v>22.903770399549799</v>
      </c>
      <c r="J78" s="17">
        <v>79.236276849641996</v>
      </c>
      <c r="K78" s="17">
        <v>20.763723150358</v>
      </c>
      <c r="L78" s="17">
        <v>77.582846003898595</v>
      </c>
      <c r="M78" s="17">
        <v>22.417153996101401</v>
      </c>
      <c r="N78" s="17">
        <v>80.778588807785894</v>
      </c>
      <c r="O78" s="17">
        <v>19.221411192214099</v>
      </c>
      <c r="P78" s="17">
        <v>80.699088145896695</v>
      </c>
      <c r="Q78" s="17">
        <v>19.300911854103301</v>
      </c>
      <c r="R78" s="17">
        <v>80.535455861070901</v>
      </c>
      <c r="S78" s="17">
        <v>19.464544138929099</v>
      </c>
    </row>
    <row r="79" spans="1:19" x14ac:dyDescent="0.2">
      <c r="A79" s="22" t="s">
        <v>52</v>
      </c>
      <c r="B79" s="17">
        <v>11.4734299516908</v>
      </c>
      <c r="C79" s="17">
        <v>88.526570048309196</v>
      </c>
      <c r="D79" s="17">
        <v>11.4147353856797</v>
      </c>
      <c r="E79" s="17">
        <v>88.585264614320295</v>
      </c>
      <c r="F79" s="17">
        <v>11.6745283018868</v>
      </c>
      <c r="G79" s="17">
        <v>88.325471698113205</v>
      </c>
      <c r="H79" s="17">
        <v>12.048192771084301</v>
      </c>
      <c r="I79" s="17">
        <v>87.951807228915698</v>
      </c>
      <c r="J79" s="17">
        <v>11.5371209480655</v>
      </c>
      <c r="K79" s="17">
        <v>88.462879051934493</v>
      </c>
      <c r="L79" s="17">
        <v>11.7753623188406</v>
      </c>
      <c r="M79" s="17">
        <v>88.224637681159393</v>
      </c>
      <c r="N79" s="17">
        <v>11.449717022202901</v>
      </c>
      <c r="O79" s="17">
        <v>88.550282977797096</v>
      </c>
      <c r="P79" s="17">
        <v>11.489124372559999</v>
      </c>
      <c r="Q79" s="17">
        <v>88.510875627440001</v>
      </c>
      <c r="R79" s="17">
        <v>14.648648648648599</v>
      </c>
      <c r="S79" s="17">
        <v>85.351351351351397</v>
      </c>
    </row>
    <row r="80" spans="1:19" x14ac:dyDescent="0.2">
      <c r="A80" s="22" t="s">
        <v>88</v>
      </c>
      <c r="B80" s="17">
        <v>53.609831029185898</v>
      </c>
      <c r="C80" s="17">
        <v>46.390168970814102</v>
      </c>
      <c r="D80" s="17">
        <v>53.962264150943398</v>
      </c>
      <c r="E80" s="17">
        <v>46.037735849056602</v>
      </c>
      <c r="F80" s="17">
        <v>56.545064377682401</v>
      </c>
      <c r="G80" s="17">
        <v>43.454935622317599</v>
      </c>
      <c r="H80" s="17">
        <v>60.7421875</v>
      </c>
      <c r="I80" s="17">
        <v>39.2578125</v>
      </c>
      <c r="J80" s="17">
        <v>59.351851851851897</v>
      </c>
      <c r="K80" s="17">
        <v>40.648148148148202</v>
      </c>
      <c r="L80" s="17">
        <v>63.437796771130103</v>
      </c>
      <c r="M80" s="17">
        <v>36.562203228869897</v>
      </c>
      <c r="N80" s="17">
        <v>64.206008583691002</v>
      </c>
      <c r="O80" s="17">
        <v>35.793991416308998</v>
      </c>
      <c r="P80" s="17">
        <v>63.429137760158603</v>
      </c>
      <c r="Q80" s="17">
        <v>36.570862239841397</v>
      </c>
      <c r="R80" s="17">
        <v>65.584905660377402</v>
      </c>
      <c r="S80" s="17">
        <v>34.415094339622598</v>
      </c>
    </row>
    <row r="81" spans="1:19" x14ac:dyDescent="0.2">
      <c r="A81" s="22" t="s">
        <v>108</v>
      </c>
      <c r="B81" s="17">
        <v>43.198354950964898</v>
      </c>
      <c r="C81" s="17">
        <v>56.801645049035102</v>
      </c>
      <c r="D81" s="17">
        <v>44.0152410984102</v>
      </c>
      <c r="E81" s="17">
        <v>55.9847589015898</v>
      </c>
      <c r="F81" s="17">
        <v>45.1962538145849</v>
      </c>
      <c r="G81" s="17">
        <v>54.8037461854151</v>
      </c>
      <c r="H81" s="17">
        <v>49.061689994816</v>
      </c>
      <c r="I81" s="17">
        <v>50.938310005184</v>
      </c>
      <c r="J81" s="17">
        <v>49.929294028064803</v>
      </c>
      <c r="K81" s="17">
        <v>50.070705971935197</v>
      </c>
      <c r="L81" s="17">
        <v>51.8505627102912</v>
      </c>
      <c r="M81" s="17">
        <v>48.1494372897088</v>
      </c>
      <c r="N81" s="17">
        <v>51.6864175022789</v>
      </c>
      <c r="O81" s="17">
        <v>48.3135824977211</v>
      </c>
      <c r="P81" s="17">
        <v>49.747403873140598</v>
      </c>
      <c r="Q81" s="17">
        <v>50.252596126859402</v>
      </c>
      <c r="R81" s="17">
        <v>48.567573178326803</v>
      </c>
      <c r="S81" s="17">
        <v>51.432426821673197</v>
      </c>
    </row>
    <row r="82" spans="1:19" x14ac:dyDescent="0.2">
      <c r="A82" s="22" t="s">
        <v>90</v>
      </c>
      <c r="B82" s="17">
        <v>78.028169014084497</v>
      </c>
      <c r="C82" s="17">
        <v>21.971830985915499</v>
      </c>
      <c r="D82" s="17">
        <v>79.184549356223201</v>
      </c>
      <c r="E82" s="17">
        <v>20.815450643776799</v>
      </c>
      <c r="F82" s="17">
        <v>81.12</v>
      </c>
      <c r="G82" s="17">
        <v>18.88</v>
      </c>
      <c r="H82" s="17">
        <v>80.963855421686702</v>
      </c>
      <c r="I82" s="17">
        <v>19.036144578313301</v>
      </c>
      <c r="J82" s="17">
        <v>80.501089324618704</v>
      </c>
      <c r="K82" s="17">
        <v>19.4989106753813</v>
      </c>
      <c r="L82" s="17">
        <v>82.418699186991901</v>
      </c>
      <c r="M82" s="17">
        <v>17.581300813008099</v>
      </c>
      <c r="N82" s="17">
        <v>80.911062906724496</v>
      </c>
      <c r="O82" s="17">
        <v>19.088937093275501</v>
      </c>
      <c r="P82" s="17">
        <v>80.412371134020603</v>
      </c>
      <c r="Q82" s="17">
        <v>19.587628865979401</v>
      </c>
      <c r="R82" s="17">
        <v>80.839612486544695</v>
      </c>
      <c r="S82" s="17">
        <v>19.160387513455301</v>
      </c>
    </row>
    <row r="83" spans="1:19" x14ac:dyDescent="0.2">
      <c r="A83" s="21" t="s">
        <v>62</v>
      </c>
      <c r="B83" s="25">
        <v>4.3153371940967702</v>
      </c>
      <c r="C83" s="25">
        <v>95.684662805903201</v>
      </c>
      <c r="D83" s="25">
        <v>4.2489204194941399</v>
      </c>
      <c r="E83" s="25">
        <v>95.751079580505902</v>
      </c>
      <c r="F83" s="25">
        <v>4.6676718180675998</v>
      </c>
      <c r="G83" s="25">
        <v>95.332328181932397</v>
      </c>
      <c r="H83" s="25">
        <v>4.5397601861241998</v>
      </c>
      <c r="I83" s="25">
        <v>95.460239813875802</v>
      </c>
      <c r="J83" s="25">
        <v>4.5373665480427103</v>
      </c>
      <c r="K83" s="25">
        <v>95.462633451957302</v>
      </c>
      <c r="L83" s="25">
        <v>4.1877908188068602</v>
      </c>
      <c r="M83" s="25">
        <v>95.812209181193097</v>
      </c>
      <c r="N83" s="25">
        <v>4.1748294264676096</v>
      </c>
      <c r="O83" s="25">
        <v>95.825170573532404</v>
      </c>
      <c r="P83" s="25">
        <v>3.65124846500205</v>
      </c>
      <c r="Q83" s="25">
        <v>96.348751534998001</v>
      </c>
      <c r="R83" s="25">
        <v>4.3308648505686298</v>
      </c>
      <c r="S83" s="25">
        <v>95.669135149431398</v>
      </c>
    </row>
    <row r="84" spans="1:19" x14ac:dyDescent="0.2">
      <c r="A84" s="22" t="s">
        <v>87</v>
      </c>
      <c r="B84" s="17">
        <v>7.1668533034714503</v>
      </c>
      <c r="C84" s="17">
        <v>92.833146696528601</v>
      </c>
      <c r="D84" s="17">
        <v>4.8172757475083099</v>
      </c>
      <c r="E84" s="17">
        <v>95.182724252491695</v>
      </c>
      <c r="F84" s="17">
        <v>5.9304703476482601</v>
      </c>
      <c r="G84" s="17">
        <v>94.069529652351704</v>
      </c>
      <c r="H84" s="17">
        <v>4.7244094488188999</v>
      </c>
      <c r="I84" s="17">
        <v>95.275590551181097</v>
      </c>
      <c r="J84" s="17">
        <v>4.1766109785202898</v>
      </c>
      <c r="K84" s="17">
        <v>95.823389021479699</v>
      </c>
      <c r="L84" s="17">
        <v>3.7760416666666701</v>
      </c>
      <c r="M84" s="17">
        <v>96.2239583333333</v>
      </c>
      <c r="N84" s="17">
        <v>4.6256847230675602</v>
      </c>
      <c r="O84" s="17">
        <v>95.374315276932407</v>
      </c>
      <c r="P84" s="17">
        <v>4.5627376425855504</v>
      </c>
      <c r="Q84" s="17">
        <v>95.437262357414497</v>
      </c>
      <c r="R84" s="17">
        <v>3.40086830680174</v>
      </c>
      <c r="S84" s="17">
        <v>96.599131693198302</v>
      </c>
    </row>
    <row r="85" spans="1:19" x14ac:dyDescent="0.2">
      <c r="A85" s="22" t="s">
        <v>52</v>
      </c>
      <c r="B85" s="17">
        <v>2.2535211267605599</v>
      </c>
      <c r="C85" s="17">
        <v>97.746478873239397</v>
      </c>
      <c r="D85" s="17">
        <v>2.3513139695712302</v>
      </c>
      <c r="E85" s="17">
        <v>97.648686030428806</v>
      </c>
      <c r="F85" s="17">
        <v>2.65408434090239</v>
      </c>
      <c r="G85" s="17">
        <v>97.345915659097599</v>
      </c>
      <c r="H85" s="17">
        <v>2.3242467718794799</v>
      </c>
      <c r="I85" s="17">
        <v>97.675753228120499</v>
      </c>
      <c r="J85" s="17">
        <v>2.7554935472619499</v>
      </c>
      <c r="K85" s="17">
        <v>97.244506452738094</v>
      </c>
      <c r="L85" s="17">
        <v>2.3118766999093401</v>
      </c>
      <c r="M85" s="17">
        <v>97.688123300090695</v>
      </c>
      <c r="N85" s="17">
        <v>2.9590948651000901</v>
      </c>
      <c r="O85" s="17">
        <v>97.040905134899901</v>
      </c>
      <c r="P85" s="17">
        <v>2.1739130434782599</v>
      </c>
      <c r="Q85" s="17">
        <v>97.826086956521706</v>
      </c>
      <c r="R85" s="17">
        <v>2.86177105831533</v>
      </c>
      <c r="S85" s="17">
        <v>97.138228941684702</v>
      </c>
    </row>
    <row r="86" spans="1:19" x14ac:dyDescent="0.2">
      <c r="A86" s="22" t="s">
        <v>88</v>
      </c>
      <c r="B86" s="17">
        <v>2.6113671274961598</v>
      </c>
      <c r="C86" s="17">
        <v>97.388632872503806</v>
      </c>
      <c r="D86" s="17">
        <v>3.2745591939546599</v>
      </c>
      <c r="E86" s="17">
        <v>96.725440806045299</v>
      </c>
      <c r="F86" s="17">
        <v>3.5445757250268501</v>
      </c>
      <c r="G86" s="17">
        <v>96.455424274973097</v>
      </c>
      <c r="H86" s="17">
        <v>4.3859649122807003</v>
      </c>
      <c r="I86" s="17">
        <v>95.614035087719301</v>
      </c>
      <c r="J86" s="17">
        <v>4.6210720887245804</v>
      </c>
      <c r="K86" s="17">
        <v>95.378927911275397</v>
      </c>
      <c r="L86" s="17">
        <v>3.0389363722697098</v>
      </c>
      <c r="M86" s="17">
        <v>96.961063627730297</v>
      </c>
      <c r="N86" s="17">
        <v>2.0618556701030899</v>
      </c>
      <c r="O86" s="17">
        <v>97.9381443298969</v>
      </c>
      <c r="P86" s="17">
        <v>1.9821605550049599</v>
      </c>
      <c r="Q86" s="17">
        <v>98.017839444995005</v>
      </c>
      <c r="R86" s="17">
        <v>3.3232628398791499</v>
      </c>
      <c r="S86" s="17">
        <v>96.676737160120894</v>
      </c>
    </row>
    <row r="87" spans="1:19" x14ac:dyDescent="0.2">
      <c r="A87" s="22" t="s">
        <v>108</v>
      </c>
      <c r="B87" s="17">
        <v>5.04507354104065</v>
      </c>
      <c r="C87" s="17">
        <v>94.954926458959307</v>
      </c>
      <c r="D87" s="17">
        <v>5.1504401524109804</v>
      </c>
      <c r="E87" s="17">
        <v>94.849559847589006</v>
      </c>
      <c r="F87" s="17">
        <v>5.5140481953067404</v>
      </c>
      <c r="G87" s="17">
        <v>94.4859518046933</v>
      </c>
      <c r="H87" s="17">
        <v>5.57801969932608</v>
      </c>
      <c r="I87" s="17">
        <v>94.421980300673894</v>
      </c>
      <c r="J87" s="17">
        <v>5.4933101272707496</v>
      </c>
      <c r="K87" s="17">
        <v>94.506689872729297</v>
      </c>
      <c r="L87" s="17">
        <v>5.2436194895591601</v>
      </c>
      <c r="M87" s="17">
        <v>94.756380510440806</v>
      </c>
      <c r="N87" s="17">
        <v>5.0136736554238803</v>
      </c>
      <c r="O87" s="17">
        <v>94.986326344576099</v>
      </c>
      <c r="P87" s="17">
        <v>4.4765646926747102</v>
      </c>
      <c r="Q87" s="17">
        <v>95.5234353073253</v>
      </c>
      <c r="R87" s="17">
        <v>5.1681195516812002</v>
      </c>
      <c r="S87" s="17">
        <v>94.831880448318799</v>
      </c>
    </row>
    <row r="88" spans="1:19" x14ac:dyDescent="0.2">
      <c r="A88" s="22" t="s">
        <v>90</v>
      </c>
      <c r="B88" s="17">
        <v>1.6949152542372901</v>
      </c>
      <c r="C88" s="17">
        <v>98.305084745762699</v>
      </c>
      <c r="D88" s="17">
        <v>1.4989293361884399</v>
      </c>
      <c r="E88" s="17">
        <v>98.501070663811603</v>
      </c>
      <c r="F88" s="17">
        <v>1.4376996805111799</v>
      </c>
      <c r="G88" s="17">
        <v>98.562300319488799</v>
      </c>
      <c r="H88" s="17">
        <v>1.56815440289505</v>
      </c>
      <c r="I88" s="17">
        <v>98.431845597104996</v>
      </c>
      <c r="J88" s="17">
        <v>1.0893246187363801</v>
      </c>
      <c r="K88" s="17">
        <v>98.910675381263601</v>
      </c>
      <c r="L88" s="17">
        <v>1.0162601626016301</v>
      </c>
      <c r="M88" s="17">
        <v>98.983739837398403</v>
      </c>
      <c r="N88" s="17">
        <v>1.0845986984815601</v>
      </c>
      <c r="O88" s="17">
        <v>98.915401301518401</v>
      </c>
      <c r="P88" s="17">
        <v>0.82389289392378995</v>
      </c>
      <c r="Q88" s="17">
        <v>99.176107106076202</v>
      </c>
      <c r="R88" s="17">
        <v>1.3978494623655899</v>
      </c>
      <c r="S88" s="17">
        <v>98.602150537634401</v>
      </c>
    </row>
    <row r="89" spans="1:19" x14ac:dyDescent="0.2">
      <c r="A89" s="21" t="s">
        <v>63</v>
      </c>
      <c r="B89" s="25">
        <v>18.991125642223299</v>
      </c>
      <c r="C89" s="25">
        <v>81.008874357776705</v>
      </c>
      <c r="D89" s="25">
        <v>18.707587908698301</v>
      </c>
      <c r="E89" s="25">
        <v>81.292412091301699</v>
      </c>
      <c r="F89" s="25">
        <v>17.395401432340702</v>
      </c>
      <c r="G89" s="25">
        <v>82.604598567659295</v>
      </c>
      <c r="H89" s="25">
        <v>17.015691187876602</v>
      </c>
      <c r="I89" s="25">
        <v>82.984308812123402</v>
      </c>
      <c r="J89" s="25">
        <v>17.066971660947999</v>
      </c>
      <c r="K89" s="25">
        <v>82.933028339052001</v>
      </c>
      <c r="L89" s="25">
        <v>18.3503436784003</v>
      </c>
      <c r="M89" s="25">
        <v>81.649656321599707</v>
      </c>
      <c r="N89" s="25">
        <v>18.3599027289922</v>
      </c>
      <c r="O89" s="25">
        <v>81.640097271007804</v>
      </c>
      <c r="P89" s="25">
        <v>18.772001637331201</v>
      </c>
      <c r="Q89" s="25">
        <v>81.227998362668899</v>
      </c>
      <c r="R89" s="25">
        <v>18.346560846560799</v>
      </c>
      <c r="S89" s="25">
        <v>81.653439153439194</v>
      </c>
    </row>
    <row r="90" spans="1:19" x14ac:dyDescent="0.2">
      <c r="A90" s="22" t="s">
        <v>87</v>
      </c>
      <c r="B90" s="17">
        <v>23.601789709172301</v>
      </c>
      <c r="C90" s="17">
        <v>76.398210290827706</v>
      </c>
      <c r="D90" s="17">
        <v>22.489626556016599</v>
      </c>
      <c r="E90" s="17">
        <v>77.510373443983397</v>
      </c>
      <c r="F90" s="17">
        <v>24.199045671438299</v>
      </c>
      <c r="G90" s="17">
        <v>75.800954328561701</v>
      </c>
      <c r="H90" s="17">
        <v>24.3532058492688</v>
      </c>
      <c r="I90" s="17">
        <v>75.646794150731196</v>
      </c>
      <c r="J90" s="17">
        <v>21.062052505966602</v>
      </c>
      <c r="K90" s="17">
        <v>78.937947494033395</v>
      </c>
      <c r="L90" s="17">
        <v>21.001300390116999</v>
      </c>
      <c r="M90" s="17">
        <v>78.998699609883005</v>
      </c>
      <c r="N90" s="17">
        <v>23.844282238442801</v>
      </c>
      <c r="O90" s="17">
        <v>76.155717761557199</v>
      </c>
      <c r="P90" s="17">
        <v>23.596358118361199</v>
      </c>
      <c r="Q90" s="17">
        <v>76.403641881638805</v>
      </c>
      <c r="R90" s="17">
        <v>24.384949348769901</v>
      </c>
      <c r="S90" s="17">
        <v>75.615050651230106</v>
      </c>
    </row>
    <row r="91" spans="1:19" x14ac:dyDescent="0.2">
      <c r="A91" s="22" t="s">
        <v>52</v>
      </c>
      <c r="B91" s="17">
        <v>9.7384305835010103</v>
      </c>
      <c r="C91" s="17">
        <v>90.261569416499</v>
      </c>
      <c r="D91" s="17">
        <v>8.6505190311418705</v>
      </c>
      <c r="E91" s="17">
        <v>91.349480968858103</v>
      </c>
      <c r="F91" s="17">
        <v>6.8416396343261603</v>
      </c>
      <c r="G91" s="17">
        <v>93.158360365673801</v>
      </c>
      <c r="H91" s="17">
        <v>5.9936908517350203</v>
      </c>
      <c r="I91" s="17">
        <v>94.006309148265004</v>
      </c>
      <c r="J91" s="17">
        <v>6.0648309515510599</v>
      </c>
      <c r="K91" s="17">
        <v>93.935169048448898</v>
      </c>
      <c r="L91" s="17">
        <v>6.1141304347826102</v>
      </c>
      <c r="M91" s="17">
        <v>93.885869565217405</v>
      </c>
      <c r="N91" s="17">
        <v>6.5274151436031298</v>
      </c>
      <c r="O91" s="17">
        <v>93.472584856396907</v>
      </c>
      <c r="P91" s="17">
        <v>6.0234244283324001</v>
      </c>
      <c r="Q91" s="17">
        <v>93.976575571667595</v>
      </c>
      <c r="R91" s="17">
        <v>6.6558441558441599</v>
      </c>
      <c r="S91" s="17">
        <v>93.344155844155793</v>
      </c>
    </row>
    <row r="92" spans="1:19" x14ac:dyDescent="0.2">
      <c r="A92" s="22" t="s">
        <v>88</v>
      </c>
      <c r="B92" s="17">
        <v>21.658986175115199</v>
      </c>
      <c r="C92" s="17">
        <v>78.341013824884797</v>
      </c>
      <c r="D92" s="17">
        <v>23.7074401008827</v>
      </c>
      <c r="E92" s="17">
        <v>76.292559899117293</v>
      </c>
      <c r="F92" s="17">
        <v>21.6738197424893</v>
      </c>
      <c r="G92" s="17">
        <v>78.3261802575107</v>
      </c>
      <c r="H92" s="17">
        <v>22.55859375</v>
      </c>
      <c r="I92" s="17">
        <v>77.44140625</v>
      </c>
      <c r="J92" s="17">
        <v>23.290203327171898</v>
      </c>
      <c r="K92" s="17">
        <v>76.709796672828105</v>
      </c>
      <c r="L92" s="17">
        <v>23.814041745730499</v>
      </c>
      <c r="M92" s="17">
        <v>76.185958254269494</v>
      </c>
      <c r="N92" s="17">
        <v>25.8369098712446</v>
      </c>
      <c r="O92" s="17">
        <v>74.1630901287554</v>
      </c>
      <c r="P92" s="17">
        <v>25.992063492063501</v>
      </c>
      <c r="Q92" s="17">
        <v>74.007936507936506</v>
      </c>
      <c r="R92" s="17">
        <v>27.286470143612998</v>
      </c>
      <c r="S92" s="17">
        <v>72.713529856386998</v>
      </c>
    </row>
    <row r="93" spans="1:19" x14ac:dyDescent="0.2">
      <c r="A93" s="22" t="s">
        <v>108</v>
      </c>
      <c r="B93" s="17">
        <v>20.882771713336499</v>
      </c>
      <c r="C93" s="17">
        <v>79.117228286663504</v>
      </c>
      <c r="D93" s="17">
        <v>20.286427539088201</v>
      </c>
      <c r="E93" s="17">
        <v>79.713572460911806</v>
      </c>
      <c r="F93" s="17">
        <v>18.509944228138501</v>
      </c>
      <c r="G93" s="17">
        <v>81.490055771861506</v>
      </c>
      <c r="H93" s="17">
        <v>17.660479104013302</v>
      </c>
      <c r="I93" s="17">
        <v>82.339520895986695</v>
      </c>
      <c r="J93" s="17">
        <v>17.567714565430201</v>
      </c>
      <c r="K93" s="17">
        <v>82.432285434569806</v>
      </c>
      <c r="L93" s="17">
        <v>18.484567184961701</v>
      </c>
      <c r="M93" s="17">
        <v>81.515432815038295</v>
      </c>
      <c r="N93" s="17">
        <v>18.254329990884202</v>
      </c>
      <c r="O93" s="17">
        <v>81.745670009115798</v>
      </c>
      <c r="P93" s="17">
        <v>17.894736842105299</v>
      </c>
      <c r="Q93" s="17">
        <v>82.105263157894697</v>
      </c>
      <c r="R93" s="17">
        <v>17.209881669088599</v>
      </c>
      <c r="S93" s="17">
        <v>82.790118330911397</v>
      </c>
    </row>
    <row r="94" spans="1:19" x14ac:dyDescent="0.2">
      <c r="A94" s="22" t="s">
        <v>90</v>
      </c>
      <c r="B94" s="17">
        <v>33.6158192090396</v>
      </c>
      <c r="C94" s="17">
        <v>66.3841807909605</v>
      </c>
      <c r="D94" s="17">
        <v>36.886993603411497</v>
      </c>
      <c r="E94" s="17">
        <v>63.113006396588503</v>
      </c>
      <c r="F94" s="17">
        <v>35.36</v>
      </c>
      <c r="G94" s="17">
        <v>64.64</v>
      </c>
      <c r="H94" s="17">
        <v>33.2931242460796</v>
      </c>
      <c r="I94" s="17">
        <v>66.7068757539204</v>
      </c>
      <c r="J94" s="17">
        <v>31.808278867102398</v>
      </c>
      <c r="K94" s="17">
        <v>68.191721132897598</v>
      </c>
      <c r="L94" s="17">
        <v>34.619289340101503</v>
      </c>
      <c r="M94" s="17">
        <v>65.380710659898497</v>
      </c>
      <c r="N94" s="17">
        <v>29.641693811074902</v>
      </c>
      <c r="O94" s="17">
        <v>70.358306188925098</v>
      </c>
      <c r="P94" s="17">
        <v>34.706488156539599</v>
      </c>
      <c r="Q94" s="17">
        <v>65.293511843460394</v>
      </c>
      <c r="R94" s="17">
        <v>31.618435155412602</v>
      </c>
      <c r="S94" s="17">
        <v>68.381564844587302</v>
      </c>
    </row>
    <row r="95" spans="1:19" x14ac:dyDescent="0.2">
      <c r="A95" s="21" t="s">
        <v>64</v>
      </c>
      <c r="B95" s="25">
        <v>7.3416775639828096</v>
      </c>
      <c r="C95" s="25">
        <v>92.658322436017201</v>
      </c>
      <c r="D95" s="25">
        <v>7.0409501041104301</v>
      </c>
      <c r="E95" s="25">
        <v>92.959049895889606</v>
      </c>
      <c r="F95" s="25">
        <v>6.8543067160897202</v>
      </c>
      <c r="G95" s="25">
        <v>93.145693283910305</v>
      </c>
      <c r="H95" s="25">
        <v>7.82769524491379</v>
      </c>
      <c r="I95" s="25">
        <v>92.172304755086202</v>
      </c>
      <c r="J95" s="25">
        <v>8.1893265565438398</v>
      </c>
      <c r="K95" s="25">
        <v>91.810673443456196</v>
      </c>
      <c r="L95" s="25">
        <v>8.6926334791362905</v>
      </c>
      <c r="M95" s="25">
        <v>91.307366520863695</v>
      </c>
      <c r="N95" s="25">
        <v>8.6739174491657103</v>
      </c>
      <c r="O95" s="25">
        <v>91.3260825508343</v>
      </c>
      <c r="P95" s="25">
        <v>9.1474390443462603</v>
      </c>
      <c r="Q95" s="25">
        <v>90.852560955653701</v>
      </c>
      <c r="R95" s="25">
        <v>8.5185185185185208</v>
      </c>
      <c r="S95" s="25">
        <v>91.481481481481495</v>
      </c>
    </row>
    <row r="96" spans="1:19" x14ac:dyDescent="0.2">
      <c r="A96" s="22" t="s">
        <v>87</v>
      </c>
      <c r="B96" s="17">
        <v>15.548098434004499</v>
      </c>
      <c r="C96" s="17">
        <v>84.451901565995499</v>
      </c>
      <c r="D96" s="17">
        <v>11.970074812967599</v>
      </c>
      <c r="E96" s="17">
        <v>88.029925187032404</v>
      </c>
      <c r="F96" s="17">
        <v>13.5836177474403</v>
      </c>
      <c r="G96" s="17">
        <v>86.4163822525597</v>
      </c>
      <c r="H96" s="17">
        <v>14.285714285714301</v>
      </c>
      <c r="I96" s="17">
        <v>85.714285714285694</v>
      </c>
      <c r="J96" s="17">
        <v>15.9904534606205</v>
      </c>
      <c r="K96" s="17">
        <v>84.0095465393795</v>
      </c>
      <c r="L96" s="17">
        <v>15.799739921976601</v>
      </c>
      <c r="M96" s="17">
        <v>84.200260078023405</v>
      </c>
      <c r="N96" s="17">
        <v>15.571776155717799</v>
      </c>
      <c r="O96" s="17">
        <v>84.428223844282201</v>
      </c>
      <c r="P96" s="17">
        <v>16.476841305998501</v>
      </c>
      <c r="Q96" s="17">
        <v>83.523158694001495</v>
      </c>
      <c r="R96" s="17">
        <v>17.7151120751988</v>
      </c>
      <c r="S96" s="17">
        <v>82.284887924801197</v>
      </c>
    </row>
    <row r="97" spans="1:19" x14ac:dyDescent="0.2">
      <c r="A97" s="22" t="s">
        <v>52</v>
      </c>
      <c r="B97" s="17">
        <v>2.0112630732099799</v>
      </c>
      <c r="C97" s="17">
        <v>97.988736926789997</v>
      </c>
      <c r="D97" s="17">
        <v>1.4878892733564</v>
      </c>
      <c r="E97" s="17">
        <v>98.512110726643598</v>
      </c>
      <c r="F97" s="17">
        <v>1.1206133883810101</v>
      </c>
      <c r="G97" s="17">
        <v>98.879386611618997</v>
      </c>
      <c r="H97" s="17">
        <v>1.54860911958704</v>
      </c>
      <c r="I97" s="17">
        <v>98.451390880413001</v>
      </c>
      <c r="J97" s="17">
        <v>1.3240418118466899</v>
      </c>
      <c r="K97" s="17">
        <v>98.675958188153302</v>
      </c>
      <c r="L97" s="17">
        <v>1.72179429089261</v>
      </c>
      <c r="M97" s="17">
        <v>98.278205709107397</v>
      </c>
      <c r="N97" s="17">
        <v>1.3495864170657399</v>
      </c>
      <c r="O97" s="17">
        <v>98.650413582934306</v>
      </c>
      <c r="P97" s="17">
        <v>1.72798216276477</v>
      </c>
      <c r="Q97" s="17">
        <v>98.272017837235197</v>
      </c>
      <c r="R97" s="17">
        <v>1.72972972972973</v>
      </c>
      <c r="S97" s="17">
        <v>98.270270270270302</v>
      </c>
    </row>
    <row r="98" spans="1:19" x14ac:dyDescent="0.2">
      <c r="A98" s="22" t="s">
        <v>88</v>
      </c>
      <c r="B98" s="17">
        <v>19.815668202765</v>
      </c>
      <c r="C98" s="17">
        <v>80.184331797235004</v>
      </c>
      <c r="D98" s="17">
        <v>19.318181818181799</v>
      </c>
      <c r="E98" s="17">
        <v>80.681818181818201</v>
      </c>
      <c r="F98" s="17">
        <v>17.237687366166998</v>
      </c>
      <c r="G98" s="17">
        <v>82.762312633833005</v>
      </c>
      <c r="H98" s="17">
        <v>18.768328445747802</v>
      </c>
      <c r="I98" s="17">
        <v>81.231671554252202</v>
      </c>
      <c r="J98" s="17">
        <v>18.0555555555556</v>
      </c>
      <c r="K98" s="17">
        <v>81.9444444444444</v>
      </c>
      <c r="L98" s="17">
        <v>21.631878557874799</v>
      </c>
      <c r="M98" s="17">
        <v>78.368121442125201</v>
      </c>
      <c r="N98" s="17">
        <v>20.257510729613699</v>
      </c>
      <c r="O98" s="17">
        <v>79.742489270386301</v>
      </c>
      <c r="P98" s="17">
        <v>20</v>
      </c>
      <c r="Q98" s="17">
        <v>80</v>
      </c>
      <c r="R98" s="17">
        <v>19.727891156462601</v>
      </c>
      <c r="S98" s="17">
        <v>80.272108843537396</v>
      </c>
    </row>
    <row r="99" spans="1:19" x14ac:dyDescent="0.2">
      <c r="A99" s="22" t="s">
        <v>108</v>
      </c>
      <c r="B99" s="17">
        <v>6.1056627649477999</v>
      </c>
      <c r="C99" s="17">
        <v>93.894337235052205</v>
      </c>
      <c r="D99" s="17">
        <v>5.63583815028902</v>
      </c>
      <c r="E99" s="17">
        <v>94.364161849710996</v>
      </c>
      <c r="F99" s="17">
        <v>5.73503104282858</v>
      </c>
      <c r="G99" s="17">
        <v>94.264968957171405</v>
      </c>
      <c r="H99" s="17">
        <v>6.5118208212360003</v>
      </c>
      <c r="I99" s="17">
        <v>93.488179178764</v>
      </c>
      <c r="J99" s="17">
        <v>6.34178179049277</v>
      </c>
      <c r="K99" s="17">
        <v>93.658218209507197</v>
      </c>
      <c r="L99" s="17">
        <v>5.8925878668367897</v>
      </c>
      <c r="M99" s="17">
        <v>94.107412133163194</v>
      </c>
      <c r="N99" s="17">
        <v>6.2670920692798502</v>
      </c>
      <c r="O99" s="17">
        <v>93.732907930720103</v>
      </c>
      <c r="P99" s="17">
        <v>6.1868686868686904</v>
      </c>
      <c r="Q99" s="17">
        <v>93.813131313131294</v>
      </c>
      <c r="R99" s="17">
        <v>5.8237309249455</v>
      </c>
      <c r="S99" s="17">
        <v>94.176269075054506</v>
      </c>
    </row>
    <row r="100" spans="1:19" x14ac:dyDescent="0.2">
      <c r="A100" s="23" t="s">
        <v>90</v>
      </c>
      <c r="B100" s="19">
        <v>23.229461756373901</v>
      </c>
      <c r="C100" s="19">
        <v>76.770538243626106</v>
      </c>
      <c r="D100" s="19">
        <v>30.638297872340399</v>
      </c>
      <c r="E100" s="19">
        <v>69.361702127659598</v>
      </c>
      <c r="F100" s="19">
        <v>23.717948717948701</v>
      </c>
      <c r="G100" s="19">
        <v>76.282051282051299</v>
      </c>
      <c r="H100" s="19">
        <v>22.1954161640531</v>
      </c>
      <c r="I100" s="19">
        <v>77.8045838359469</v>
      </c>
      <c r="J100" s="19">
        <v>22.258414766558101</v>
      </c>
      <c r="K100" s="19">
        <v>77.741585233441896</v>
      </c>
      <c r="L100" s="19">
        <v>23.906408952187199</v>
      </c>
      <c r="M100" s="19">
        <v>76.093591047812794</v>
      </c>
      <c r="N100" s="19">
        <v>22.9098805646037</v>
      </c>
      <c r="O100" s="19">
        <v>77.090119435396304</v>
      </c>
      <c r="P100" s="19">
        <v>23.329907502569402</v>
      </c>
      <c r="Q100" s="19">
        <v>76.670092497430602</v>
      </c>
      <c r="R100" s="19">
        <v>20.300751879699199</v>
      </c>
      <c r="S100" s="19">
        <v>79.699248120300794</v>
      </c>
    </row>
    <row r="102" spans="1:19" x14ac:dyDescent="0.2">
      <c r="A102" s="13" t="s">
        <v>20</v>
      </c>
    </row>
    <row r="103" spans="1:19" x14ac:dyDescent="0.2">
      <c r="A103" s="13" t="s">
        <v>109</v>
      </c>
    </row>
    <row r="104" spans="1:19" x14ac:dyDescent="0.2">
      <c r="A104" s="13" t="s">
        <v>24</v>
      </c>
    </row>
    <row r="105" spans="1:19" x14ac:dyDescent="0.2">
      <c r="A105" s="13"/>
    </row>
    <row r="106" spans="1:19" x14ac:dyDescent="0.2">
      <c r="A106" s="13" t="s">
        <v>141</v>
      </c>
    </row>
    <row r="107" spans="1:19" x14ac:dyDescent="0.2">
      <c r="A107" s="13" t="s">
        <v>276</v>
      </c>
    </row>
  </sheetData>
  <mergeCells count="10">
    <mergeCell ref="L5:M5"/>
    <mergeCell ref="N5:O5"/>
    <mergeCell ref="P5:Q5"/>
    <mergeCell ref="R5:S5"/>
    <mergeCell ref="B7:S7"/>
    <mergeCell ref="B5:C5"/>
    <mergeCell ref="D5:E5"/>
    <mergeCell ref="F5:G5"/>
    <mergeCell ref="H5:I5"/>
    <mergeCell ref="J5:K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36DA-304A-47E6-982A-3D24BA0628DB}">
  <sheetPr codeName="Sheet34"/>
  <dimension ref="A1:E128"/>
  <sheetViews>
    <sheetView workbookViewId="0">
      <selection activeCell="B2" sqref="B2:D2"/>
    </sheetView>
  </sheetViews>
  <sheetFormatPr defaultColWidth="0" defaultRowHeight="12.75" zeroHeight="1" x14ac:dyDescent="0.2"/>
  <cols>
    <col min="1" max="1" width="3.7109375" style="27" customWidth="1"/>
    <col min="2" max="2" width="23.85546875" style="27" customWidth="1"/>
    <col min="3" max="3" width="48" style="27" customWidth="1"/>
    <col min="4" max="4" width="34.5703125" style="27" customWidth="1"/>
    <col min="5" max="5" width="3.7109375" style="27" customWidth="1"/>
    <col min="6" max="16384" width="9.140625" style="27" hidden="1"/>
  </cols>
  <sheetData>
    <row r="1" spans="2:4" x14ac:dyDescent="0.2"/>
    <row r="2" spans="2:4" ht="43.5" customHeight="1" x14ac:dyDescent="0.25">
      <c r="B2" s="87" t="s">
        <v>142</v>
      </c>
      <c r="C2" s="87"/>
      <c r="D2" s="87"/>
    </row>
    <row r="3" spans="2:4" ht="12.75" customHeight="1" x14ac:dyDescent="0.25">
      <c r="B3" s="28"/>
      <c r="C3" s="28"/>
      <c r="D3" s="28"/>
    </row>
    <row r="4" spans="2:4" ht="42" customHeight="1" x14ac:dyDescent="0.2">
      <c r="B4" s="88" t="s">
        <v>143</v>
      </c>
      <c r="C4" s="88"/>
      <c r="D4" s="88"/>
    </row>
    <row r="5" spans="2:4" ht="12.75" customHeight="1" x14ac:dyDescent="0.25">
      <c r="B5" s="28"/>
      <c r="C5" s="28"/>
      <c r="D5" s="28"/>
    </row>
    <row r="6" spans="2:4" ht="25.5" customHeight="1" x14ac:dyDescent="0.2">
      <c r="B6" s="86" t="s">
        <v>144</v>
      </c>
      <c r="C6" s="86"/>
      <c r="D6" s="86"/>
    </row>
    <row r="7" spans="2:4" ht="25.5" customHeight="1" x14ac:dyDescent="0.2">
      <c r="B7" s="86" t="s">
        <v>145</v>
      </c>
      <c r="C7" s="86"/>
      <c r="D7" s="86"/>
    </row>
    <row r="8" spans="2:4" ht="25.5" customHeight="1" x14ac:dyDescent="0.2">
      <c r="B8" s="86" t="s">
        <v>146</v>
      </c>
      <c r="C8" s="86"/>
      <c r="D8" s="86"/>
    </row>
    <row r="9" spans="2:4" ht="38.25" customHeight="1" x14ac:dyDescent="0.2">
      <c r="B9" s="86" t="s">
        <v>147</v>
      </c>
      <c r="C9" s="86"/>
      <c r="D9" s="86"/>
    </row>
    <row r="10" spans="2:4" x14ac:dyDescent="0.2">
      <c r="B10" s="86"/>
      <c r="C10" s="86"/>
      <c r="D10" s="86"/>
    </row>
    <row r="11" spans="2:4" ht="15" x14ac:dyDescent="0.25">
      <c r="B11" s="89" t="s">
        <v>148</v>
      </c>
      <c r="C11" s="89"/>
      <c r="D11" s="89"/>
    </row>
    <row r="12" spans="2:4" ht="38.25" customHeight="1" x14ac:dyDescent="0.2">
      <c r="B12" s="86" t="s">
        <v>149</v>
      </c>
      <c r="C12" s="86"/>
      <c r="D12" s="86"/>
    </row>
    <row r="13" spans="2:4" ht="25.5" customHeight="1" x14ac:dyDescent="0.2">
      <c r="B13" s="86" t="s">
        <v>150</v>
      </c>
      <c r="C13" s="86"/>
      <c r="D13" s="86"/>
    </row>
    <row r="14" spans="2:4" x14ac:dyDescent="0.2">
      <c r="B14" s="86"/>
      <c r="C14" s="86"/>
      <c r="D14" s="86"/>
    </row>
    <row r="15" spans="2:4" ht="25.5" customHeight="1" x14ac:dyDescent="0.2">
      <c r="B15" s="86" t="s">
        <v>151</v>
      </c>
      <c r="C15" s="86"/>
      <c r="D15" s="86"/>
    </row>
    <row r="16" spans="2:4" ht="25.5" customHeight="1" x14ac:dyDescent="0.2">
      <c r="B16" s="86" t="s">
        <v>152</v>
      </c>
      <c r="C16" s="86"/>
      <c r="D16" s="86"/>
    </row>
    <row r="17" spans="2:4" ht="38.25" customHeight="1" x14ac:dyDescent="0.2">
      <c r="B17" s="86" t="s">
        <v>153</v>
      </c>
      <c r="C17" s="86"/>
      <c r="D17" s="86"/>
    </row>
    <row r="18" spans="2:4" x14ac:dyDescent="0.2">
      <c r="B18" s="86"/>
      <c r="C18" s="86"/>
      <c r="D18" s="86"/>
    </row>
    <row r="19" spans="2:4" ht="25.5" customHeight="1" x14ac:dyDescent="0.2">
      <c r="B19" s="86" t="s">
        <v>154</v>
      </c>
      <c r="C19" s="86"/>
      <c r="D19" s="86"/>
    </row>
    <row r="20" spans="2:4" ht="25.5" customHeight="1" x14ac:dyDescent="0.2">
      <c r="B20" s="86" t="s">
        <v>155</v>
      </c>
      <c r="C20" s="86"/>
      <c r="D20" s="86"/>
    </row>
    <row r="21" spans="2:4" ht="25.5" customHeight="1" x14ac:dyDescent="0.2">
      <c r="B21" s="86" t="s">
        <v>156</v>
      </c>
      <c r="C21" s="86"/>
      <c r="D21" s="86"/>
    </row>
    <row r="22" spans="2:4" x14ac:dyDescent="0.2">
      <c r="B22" s="86"/>
      <c r="C22" s="86"/>
      <c r="D22" s="86"/>
    </row>
    <row r="23" spans="2:4" x14ac:dyDescent="0.2">
      <c r="B23" s="86" t="s">
        <v>157</v>
      </c>
      <c r="C23" s="86"/>
      <c r="D23" s="86"/>
    </row>
    <row r="24" spans="2:4" ht="25.5" customHeight="1" x14ac:dyDescent="0.2">
      <c r="B24" s="86" t="s">
        <v>158</v>
      </c>
      <c r="C24" s="86"/>
      <c r="D24" s="86"/>
    </row>
    <row r="25" spans="2:4" x14ac:dyDescent="0.2">
      <c r="B25" s="86" t="s">
        <v>159</v>
      </c>
      <c r="C25" s="86"/>
      <c r="D25" s="86"/>
    </row>
    <row r="26" spans="2:4" x14ac:dyDescent="0.2">
      <c r="B26" s="86" t="s">
        <v>160</v>
      </c>
      <c r="C26" s="86"/>
      <c r="D26" s="86"/>
    </row>
    <row r="27" spans="2:4" ht="25.5" customHeight="1" x14ac:dyDescent="0.2">
      <c r="B27" s="90" t="s">
        <v>161</v>
      </c>
      <c r="C27" s="90"/>
      <c r="D27" s="90"/>
    </row>
    <row r="28" spans="2:4" s="29" customFormat="1" ht="25.5" customHeight="1" x14ac:dyDescent="0.2">
      <c r="B28" s="90" t="s">
        <v>162</v>
      </c>
      <c r="C28" s="90"/>
      <c r="D28" s="90"/>
    </row>
    <row r="29" spans="2:4" s="29" customFormat="1" ht="38.25" customHeight="1" x14ac:dyDescent="0.2">
      <c r="B29" s="90" t="s">
        <v>163</v>
      </c>
      <c r="C29" s="90"/>
      <c r="D29" s="90"/>
    </row>
    <row r="30" spans="2:4" s="30" customFormat="1" x14ac:dyDescent="0.2">
      <c r="B30" s="86" t="s">
        <v>164</v>
      </c>
      <c r="C30" s="86"/>
      <c r="D30" s="86"/>
    </row>
    <row r="31" spans="2:4" s="29" customFormat="1" ht="25.5" customHeight="1" x14ac:dyDescent="0.2">
      <c r="B31" s="90" t="s">
        <v>165</v>
      </c>
      <c r="C31" s="90"/>
      <c r="D31" s="90"/>
    </row>
    <row r="32" spans="2:4" s="29" customFormat="1" ht="25.5" customHeight="1" x14ac:dyDescent="0.2">
      <c r="B32" s="90" t="s">
        <v>166</v>
      </c>
      <c r="C32" s="90"/>
      <c r="D32" s="90"/>
    </row>
    <row r="33" spans="2:4" x14ac:dyDescent="0.2">
      <c r="B33" s="86"/>
      <c r="C33" s="86"/>
      <c r="D33" s="86"/>
    </row>
    <row r="34" spans="2:4" x14ac:dyDescent="0.2">
      <c r="B34" s="86" t="s">
        <v>167</v>
      </c>
      <c r="C34" s="86"/>
      <c r="D34" s="86"/>
    </row>
    <row r="35" spans="2:4" x14ac:dyDescent="0.2">
      <c r="B35" s="86" t="s">
        <v>168</v>
      </c>
      <c r="C35" s="86"/>
      <c r="D35" s="86"/>
    </row>
    <row r="36" spans="2:4" ht="25.5" customHeight="1" x14ac:dyDescent="0.2">
      <c r="B36" s="86" t="s">
        <v>169</v>
      </c>
      <c r="C36" s="86"/>
      <c r="D36" s="86"/>
    </row>
    <row r="37" spans="2:4" x14ac:dyDescent="0.2">
      <c r="B37" s="86"/>
      <c r="C37" s="86"/>
      <c r="D37" s="86"/>
    </row>
    <row r="38" spans="2:4" ht="15" x14ac:dyDescent="0.25">
      <c r="B38" s="89" t="s">
        <v>170</v>
      </c>
      <c r="C38" s="89"/>
      <c r="D38" s="89"/>
    </row>
    <row r="39" spans="2:4" ht="25.5" customHeight="1" x14ac:dyDescent="0.2">
      <c r="B39" s="86" t="s">
        <v>171</v>
      </c>
      <c r="C39" s="86"/>
      <c r="D39" s="86"/>
    </row>
    <row r="40" spans="2:4" x14ac:dyDescent="0.2">
      <c r="B40" s="86"/>
      <c r="C40" s="86"/>
      <c r="D40" s="86"/>
    </row>
    <row r="41" spans="2:4" ht="25.5" customHeight="1" x14ac:dyDescent="0.2">
      <c r="B41" s="86" t="s">
        <v>172</v>
      </c>
      <c r="C41" s="86"/>
      <c r="D41" s="86"/>
    </row>
    <row r="42" spans="2:4" ht="38.25" customHeight="1" x14ac:dyDescent="0.2">
      <c r="B42" s="86" t="s">
        <v>173</v>
      </c>
      <c r="C42" s="86"/>
      <c r="D42" s="86"/>
    </row>
    <row r="43" spans="2:4" ht="13.5" thickBot="1" x14ac:dyDescent="0.25">
      <c r="B43" s="31" t="s">
        <v>174</v>
      </c>
      <c r="C43" s="32" t="s">
        <v>175</v>
      </c>
    </row>
    <row r="44" spans="2:4" ht="13.5" thickTop="1" x14ac:dyDescent="0.2">
      <c r="B44" s="33" t="s">
        <v>176</v>
      </c>
      <c r="C44" s="34" t="s">
        <v>257</v>
      </c>
    </row>
    <row r="45" spans="2:4" x14ac:dyDescent="0.2">
      <c r="B45" s="35"/>
      <c r="C45" s="36" t="s">
        <v>258</v>
      </c>
    </row>
    <row r="46" spans="2:4" x14ac:dyDescent="0.2">
      <c r="B46" s="37"/>
      <c r="C46" s="38" t="s">
        <v>259</v>
      </c>
    </row>
    <row r="47" spans="2:4" x14ac:dyDescent="0.2">
      <c r="B47" s="35"/>
      <c r="C47" s="36" t="s">
        <v>260</v>
      </c>
    </row>
    <row r="48" spans="2:4" x14ac:dyDescent="0.2">
      <c r="B48" s="37"/>
      <c r="C48" s="38" t="s">
        <v>261</v>
      </c>
    </row>
    <row r="49" spans="2:4" x14ac:dyDescent="0.2">
      <c r="B49" s="35"/>
      <c r="C49" s="36" t="s">
        <v>262</v>
      </c>
    </row>
    <row r="50" spans="2:4" x14ac:dyDescent="0.2">
      <c r="B50" s="37"/>
      <c r="C50" s="38" t="s">
        <v>263</v>
      </c>
    </row>
    <row r="51" spans="2:4" x14ac:dyDescent="0.2">
      <c r="B51" s="35"/>
      <c r="C51" s="36" t="s">
        <v>264</v>
      </c>
    </row>
    <row r="52" spans="2:4" ht="13.5" thickBot="1" x14ac:dyDescent="0.25">
      <c r="B52" s="39"/>
      <c r="C52" s="40" t="s">
        <v>265</v>
      </c>
    </row>
    <row r="53" spans="2:4" ht="13.5" thickTop="1" x14ac:dyDescent="0.2">
      <c r="B53" s="41" t="s">
        <v>177</v>
      </c>
      <c r="C53" s="36" t="s">
        <v>266</v>
      </c>
    </row>
    <row r="54" spans="2:4" x14ac:dyDescent="0.2">
      <c r="B54" s="37"/>
      <c r="C54" s="38" t="s">
        <v>267</v>
      </c>
    </row>
    <row r="55" spans="2:4" x14ac:dyDescent="0.2">
      <c r="B55" s="35"/>
      <c r="C55" s="36" t="s">
        <v>268</v>
      </c>
    </row>
    <row r="56" spans="2:4" ht="13.5" thickBot="1" x14ac:dyDescent="0.25">
      <c r="B56" s="39"/>
      <c r="C56" s="40" t="s">
        <v>269</v>
      </c>
    </row>
    <row r="57" spans="2:4" ht="13.5" thickTop="1" x14ac:dyDescent="0.2">
      <c r="B57" s="41" t="s">
        <v>53</v>
      </c>
      <c r="C57" s="36" t="s">
        <v>270</v>
      </c>
    </row>
    <row r="58" spans="2:4" x14ac:dyDescent="0.2">
      <c r="B58" s="37"/>
      <c r="C58" s="38" t="s">
        <v>271</v>
      </c>
    </row>
    <row r="59" spans="2:4" x14ac:dyDescent="0.2">
      <c r="B59" s="35"/>
      <c r="C59" s="36" t="s">
        <v>272</v>
      </c>
    </row>
    <row r="60" spans="2:4" x14ac:dyDescent="0.2">
      <c r="B60" s="37"/>
      <c r="C60" s="38" t="s">
        <v>273</v>
      </c>
    </row>
    <row r="61" spans="2:4" x14ac:dyDescent="0.2">
      <c r="B61" s="86"/>
      <c r="C61" s="86"/>
      <c r="D61" s="86"/>
    </row>
    <row r="62" spans="2:4" ht="25.5" customHeight="1" x14ac:dyDescent="0.2">
      <c r="B62" s="86" t="s">
        <v>178</v>
      </c>
      <c r="C62" s="86"/>
      <c r="D62" s="86"/>
    </row>
    <row r="63" spans="2:4" x14ac:dyDescent="0.2">
      <c r="B63" s="86" t="s">
        <v>179</v>
      </c>
      <c r="C63" s="86"/>
      <c r="D63" s="86"/>
    </row>
    <row r="64" spans="2:4" ht="13.5" thickBot="1" x14ac:dyDescent="0.25">
      <c r="B64" s="42" t="s">
        <v>274</v>
      </c>
      <c r="C64" s="43" t="s">
        <v>180</v>
      </c>
    </row>
    <row r="65" spans="2:3" ht="13.5" thickTop="1" x14ac:dyDescent="0.2">
      <c r="B65" s="44" t="s">
        <v>50</v>
      </c>
      <c r="C65" s="45" t="s">
        <v>181</v>
      </c>
    </row>
    <row r="66" spans="2:3" x14ac:dyDescent="0.2">
      <c r="B66" s="46" t="s">
        <v>182</v>
      </c>
      <c r="C66" s="47" t="s">
        <v>183</v>
      </c>
    </row>
    <row r="67" spans="2:3" x14ac:dyDescent="0.2">
      <c r="B67" s="48"/>
      <c r="C67" s="49" t="s">
        <v>184</v>
      </c>
    </row>
    <row r="68" spans="2:3" x14ac:dyDescent="0.2">
      <c r="B68" s="50"/>
      <c r="C68" s="47" t="s">
        <v>185</v>
      </c>
    </row>
    <row r="69" spans="2:3" ht="13.5" thickBot="1" x14ac:dyDescent="0.25">
      <c r="B69" s="51"/>
      <c r="C69" s="52" t="s">
        <v>186</v>
      </c>
    </row>
    <row r="70" spans="2:3" ht="13.5" thickTop="1" x14ac:dyDescent="0.2">
      <c r="B70" s="46" t="s">
        <v>51</v>
      </c>
      <c r="C70" s="53"/>
    </row>
    <row r="71" spans="2:3" x14ac:dyDescent="0.2">
      <c r="B71" s="54" t="s">
        <v>187</v>
      </c>
      <c r="C71" s="49" t="s">
        <v>188</v>
      </c>
    </row>
    <row r="72" spans="2:3" x14ac:dyDescent="0.2">
      <c r="B72" s="50"/>
      <c r="C72" s="47" t="s">
        <v>189</v>
      </c>
    </row>
    <row r="73" spans="2:3" x14ac:dyDescent="0.2">
      <c r="B73" s="48"/>
      <c r="C73" s="49" t="s">
        <v>190</v>
      </c>
    </row>
    <row r="74" spans="2:3" x14ac:dyDescent="0.2">
      <c r="B74" s="50"/>
      <c r="C74" s="47" t="s">
        <v>191</v>
      </c>
    </row>
    <row r="75" spans="2:3" x14ac:dyDescent="0.2">
      <c r="B75" s="48"/>
      <c r="C75" s="49" t="s">
        <v>192</v>
      </c>
    </row>
    <row r="76" spans="2:3" x14ac:dyDescent="0.2">
      <c r="B76" s="50"/>
      <c r="C76" s="47" t="s">
        <v>193</v>
      </c>
    </row>
    <row r="77" spans="2:3" x14ac:dyDescent="0.2">
      <c r="B77" s="54" t="s">
        <v>194</v>
      </c>
      <c r="C77" s="49" t="s">
        <v>195</v>
      </c>
    </row>
    <row r="78" spans="2:3" x14ac:dyDescent="0.2">
      <c r="B78" s="50"/>
      <c r="C78" s="47" t="s">
        <v>196</v>
      </c>
    </row>
    <row r="79" spans="2:3" x14ac:dyDescent="0.2">
      <c r="B79" s="48"/>
      <c r="C79" s="49" t="s">
        <v>197</v>
      </c>
    </row>
    <row r="80" spans="2:3" x14ac:dyDescent="0.2">
      <c r="B80" s="50"/>
      <c r="C80" s="47" t="s">
        <v>198</v>
      </c>
    </row>
    <row r="81" spans="2:4" x14ac:dyDescent="0.2">
      <c r="B81" s="48"/>
      <c r="C81" s="49" t="s">
        <v>199</v>
      </c>
    </row>
    <row r="82" spans="2:4" x14ac:dyDescent="0.2">
      <c r="B82" s="50"/>
      <c r="C82" s="47" t="s">
        <v>200</v>
      </c>
    </row>
    <row r="83" spans="2:4" x14ac:dyDescent="0.2">
      <c r="B83" s="48"/>
      <c r="C83" s="49" t="s">
        <v>201</v>
      </c>
    </row>
    <row r="84" spans="2:4" x14ac:dyDescent="0.2">
      <c r="B84" s="50"/>
      <c r="C84" s="47" t="s">
        <v>202</v>
      </c>
    </row>
    <row r="85" spans="2:4" x14ac:dyDescent="0.2">
      <c r="B85" s="48"/>
      <c r="C85" s="49" t="s">
        <v>203</v>
      </c>
    </row>
    <row r="86" spans="2:4" x14ac:dyDescent="0.2">
      <c r="B86" s="50"/>
      <c r="C86" s="47" t="s">
        <v>204</v>
      </c>
    </row>
    <row r="87" spans="2:4" x14ac:dyDescent="0.2">
      <c r="B87" s="48"/>
      <c r="C87" s="49" t="s">
        <v>205</v>
      </c>
    </row>
    <row r="88" spans="2:4" x14ac:dyDescent="0.2">
      <c r="B88" s="50"/>
      <c r="C88" s="47" t="s">
        <v>206</v>
      </c>
    </row>
    <row r="89" spans="2:4" x14ac:dyDescent="0.2">
      <c r="B89" s="86"/>
      <c r="C89" s="86"/>
      <c r="D89" s="86"/>
    </row>
    <row r="90" spans="2:4" x14ac:dyDescent="0.2">
      <c r="B90" s="86" t="s">
        <v>207</v>
      </c>
      <c r="C90" s="86"/>
      <c r="D90" s="86"/>
    </row>
    <row r="91" spans="2:4" ht="13.5" thickBot="1" x14ac:dyDescent="0.25">
      <c r="B91" s="42" t="s">
        <v>208</v>
      </c>
      <c r="C91" s="43" t="s">
        <v>209</v>
      </c>
    </row>
    <row r="92" spans="2:4" ht="13.5" thickTop="1" x14ac:dyDescent="0.2">
      <c r="B92" s="44" t="s">
        <v>90</v>
      </c>
      <c r="C92" s="45" t="s">
        <v>210</v>
      </c>
    </row>
    <row r="93" spans="2:4" x14ac:dyDescent="0.2">
      <c r="B93" s="50"/>
      <c r="C93" s="47" t="s">
        <v>211</v>
      </c>
    </row>
    <row r="94" spans="2:4" x14ac:dyDescent="0.2">
      <c r="B94" s="48"/>
      <c r="C94" s="49" t="s">
        <v>212</v>
      </c>
    </row>
    <row r="95" spans="2:4" ht="13.5" thickBot="1" x14ac:dyDescent="0.25">
      <c r="B95" s="55"/>
      <c r="C95" s="56" t="s">
        <v>213</v>
      </c>
    </row>
    <row r="96" spans="2:4" ht="13.5" thickTop="1" x14ac:dyDescent="0.2">
      <c r="B96" s="54" t="s">
        <v>87</v>
      </c>
      <c r="C96" s="49" t="s">
        <v>214</v>
      </c>
    </row>
    <row r="97" spans="2:3" x14ac:dyDescent="0.2">
      <c r="B97" s="50"/>
      <c r="C97" s="47" t="s">
        <v>215</v>
      </c>
    </row>
    <row r="98" spans="2:3" x14ac:dyDescent="0.2">
      <c r="B98" s="48"/>
      <c r="C98" s="49" t="s">
        <v>216</v>
      </c>
    </row>
    <row r="99" spans="2:3" x14ac:dyDescent="0.2">
      <c r="B99" s="50"/>
      <c r="C99" s="47" t="s">
        <v>217</v>
      </c>
    </row>
    <row r="100" spans="2:3" x14ac:dyDescent="0.2">
      <c r="B100" s="57"/>
      <c r="C100" s="49" t="s">
        <v>218</v>
      </c>
    </row>
    <row r="101" spans="2:3" x14ac:dyDescent="0.2">
      <c r="B101" s="50"/>
      <c r="C101" s="47" t="s">
        <v>219</v>
      </c>
    </row>
    <row r="102" spans="2:3" x14ac:dyDescent="0.2">
      <c r="B102" s="48"/>
      <c r="C102" s="49" t="s">
        <v>220</v>
      </c>
    </row>
    <row r="103" spans="2:3" ht="13.5" thickBot="1" x14ac:dyDescent="0.25">
      <c r="B103" s="55"/>
      <c r="C103" s="56" t="s">
        <v>221</v>
      </c>
    </row>
    <row r="104" spans="2:3" ht="13.5" thickTop="1" x14ac:dyDescent="0.2">
      <c r="B104" s="54" t="s">
        <v>108</v>
      </c>
      <c r="C104" s="49" t="s">
        <v>222</v>
      </c>
    </row>
    <row r="105" spans="2:3" x14ac:dyDescent="0.2">
      <c r="B105" s="50"/>
      <c r="C105" s="47" t="s">
        <v>223</v>
      </c>
    </row>
    <row r="106" spans="2:3" x14ac:dyDescent="0.2">
      <c r="B106" s="48"/>
      <c r="C106" s="49" t="s">
        <v>224</v>
      </c>
    </row>
    <row r="107" spans="2:3" x14ac:dyDescent="0.2">
      <c r="B107" s="50"/>
      <c r="C107" s="47" t="s">
        <v>225</v>
      </c>
    </row>
    <row r="108" spans="2:3" x14ac:dyDescent="0.2">
      <c r="B108" s="48"/>
      <c r="C108" s="49" t="s">
        <v>226</v>
      </c>
    </row>
    <row r="109" spans="2:3" x14ac:dyDescent="0.2">
      <c r="B109" s="50"/>
      <c r="C109" s="47" t="s">
        <v>227</v>
      </c>
    </row>
    <row r="110" spans="2:3" ht="13.5" thickBot="1" x14ac:dyDescent="0.25">
      <c r="B110" s="51"/>
      <c r="C110" s="52" t="s">
        <v>228</v>
      </c>
    </row>
    <row r="111" spans="2:3" ht="13.5" thickTop="1" x14ac:dyDescent="0.2">
      <c r="B111" s="46" t="s">
        <v>88</v>
      </c>
      <c r="C111" s="47" t="s">
        <v>229</v>
      </c>
    </row>
    <row r="112" spans="2:3" x14ac:dyDescent="0.2">
      <c r="B112" s="48"/>
      <c r="C112" s="49" t="s">
        <v>230</v>
      </c>
    </row>
    <row r="113" spans="2:4" x14ac:dyDescent="0.2">
      <c r="B113" s="50"/>
      <c r="C113" s="47" t="s">
        <v>231</v>
      </c>
    </row>
    <row r="114" spans="2:4" x14ac:dyDescent="0.2">
      <c r="B114" s="48"/>
      <c r="C114" s="49" t="s">
        <v>232</v>
      </c>
    </row>
    <row r="115" spans="2:4" x14ac:dyDescent="0.2">
      <c r="B115" s="50"/>
      <c r="C115" s="47" t="s">
        <v>233</v>
      </c>
    </row>
    <row r="116" spans="2:4" x14ac:dyDescent="0.2">
      <c r="B116" s="48"/>
      <c r="C116" s="49" t="s">
        <v>234</v>
      </c>
    </row>
    <row r="117" spans="2:4" x14ac:dyDescent="0.2">
      <c r="B117" s="50"/>
      <c r="C117" s="47" t="s">
        <v>235</v>
      </c>
    </row>
    <row r="118" spans="2:4" x14ac:dyDescent="0.2">
      <c r="B118" s="48"/>
      <c r="C118" s="49" t="s">
        <v>236</v>
      </c>
    </row>
    <row r="119" spans="2:4" x14ac:dyDescent="0.2">
      <c r="B119" s="50"/>
      <c r="C119" s="47" t="s">
        <v>237</v>
      </c>
    </row>
    <row r="120" spans="2:4" x14ac:dyDescent="0.2">
      <c r="B120" s="58"/>
      <c r="C120" s="58"/>
      <c r="D120" s="58"/>
    </row>
    <row r="121" spans="2:4" x14ac:dyDescent="0.2">
      <c r="B121" s="86" t="s">
        <v>238</v>
      </c>
      <c r="C121" s="86"/>
      <c r="D121" s="86"/>
    </row>
    <row r="122" spans="2:4" ht="13.5" thickBot="1" x14ac:dyDescent="0.25">
      <c r="B122" s="42" t="s">
        <v>239</v>
      </c>
      <c r="C122" s="43" t="s">
        <v>240</v>
      </c>
    </row>
    <row r="123" spans="2:4" ht="13.5" thickTop="1" x14ac:dyDescent="0.2">
      <c r="B123" s="59" t="s">
        <v>60</v>
      </c>
      <c r="C123" s="45" t="s">
        <v>241</v>
      </c>
    </row>
    <row r="124" spans="2:4" x14ac:dyDescent="0.2">
      <c r="B124" s="47" t="s">
        <v>61</v>
      </c>
      <c r="C124" s="47" t="s">
        <v>242</v>
      </c>
    </row>
    <row r="125" spans="2:4" x14ac:dyDescent="0.2">
      <c r="B125" s="49" t="s">
        <v>64</v>
      </c>
      <c r="C125" s="49" t="s">
        <v>243</v>
      </c>
    </row>
    <row r="126" spans="2:4" x14ac:dyDescent="0.2">
      <c r="B126" s="47" t="s">
        <v>63</v>
      </c>
      <c r="C126" s="47" t="s">
        <v>244</v>
      </c>
    </row>
    <row r="127" spans="2:4" ht="22.5" x14ac:dyDescent="0.2">
      <c r="B127" s="49" t="s">
        <v>62</v>
      </c>
      <c r="C127" s="49" t="s">
        <v>245</v>
      </c>
    </row>
    <row r="128" spans="2:4" x14ac:dyDescent="0.2"/>
  </sheetData>
  <mergeCells count="45">
    <mergeCell ref="B89:D89"/>
    <mergeCell ref="B90:D90"/>
    <mergeCell ref="B121:D121"/>
    <mergeCell ref="B40:D40"/>
    <mergeCell ref="B41:D41"/>
    <mergeCell ref="B42:D42"/>
    <mergeCell ref="B61:D61"/>
    <mergeCell ref="B62:D62"/>
    <mergeCell ref="B63:D63"/>
    <mergeCell ref="B39:D39"/>
    <mergeCell ref="B28:D28"/>
    <mergeCell ref="B29:D29"/>
    <mergeCell ref="B30:D30"/>
    <mergeCell ref="B31:D31"/>
    <mergeCell ref="B32:D32"/>
    <mergeCell ref="B33:D33"/>
    <mergeCell ref="B34:D34"/>
    <mergeCell ref="B35:D35"/>
    <mergeCell ref="B36:D36"/>
    <mergeCell ref="B37:D37"/>
    <mergeCell ref="B38:D38"/>
    <mergeCell ref="B27:D27"/>
    <mergeCell ref="B16:D16"/>
    <mergeCell ref="B17:D17"/>
    <mergeCell ref="B18:D18"/>
    <mergeCell ref="B19:D19"/>
    <mergeCell ref="B20:D20"/>
    <mergeCell ref="B21:D21"/>
    <mergeCell ref="B22:D22"/>
    <mergeCell ref="B23:D23"/>
    <mergeCell ref="B24:D24"/>
    <mergeCell ref="B25:D25"/>
    <mergeCell ref="B26:D26"/>
    <mergeCell ref="B15:D15"/>
    <mergeCell ref="B2:D2"/>
    <mergeCell ref="B4:D4"/>
    <mergeCell ref="B6:D6"/>
    <mergeCell ref="B7:D7"/>
    <mergeCell ref="B8:D8"/>
    <mergeCell ref="B9:D9"/>
    <mergeCell ref="B10:D10"/>
    <mergeCell ref="B11:D11"/>
    <mergeCell ref="B12:D12"/>
    <mergeCell ref="B13:D13"/>
    <mergeCell ref="B14:D1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108"/>
  <sheetViews>
    <sheetView showGridLines="0" workbookViewId="0">
      <pane xSplit="1" ySplit="6" topLeftCell="B91"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HYPERLINK("#'Contents'!A32", "Link to contents")</f>
        <v>Link to contents</v>
      </c>
    </row>
    <row r="3" spans="1:10" ht="15" x14ac:dyDescent="0.25">
      <c r="A3" s="2" t="s">
        <v>113</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1" t="s">
        <v>60</v>
      </c>
      <c r="B8" s="25">
        <v>3.72693952351863</v>
      </c>
      <c r="C8" s="25">
        <v>3.6606000983767801</v>
      </c>
      <c r="D8" s="25">
        <v>3.71417797888386</v>
      </c>
      <c r="E8" s="25">
        <v>3.7176002651640698</v>
      </c>
      <c r="F8" s="25">
        <v>3.8616187989556101</v>
      </c>
      <c r="G8" s="25">
        <v>4.1522648083623697</v>
      </c>
      <c r="H8" s="25">
        <v>4.1723466407010701</v>
      </c>
      <c r="I8" s="25">
        <v>4.1375999999999999</v>
      </c>
      <c r="J8" s="25">
        <v>3.7799570946981298</v>
      </c>
    </row>
    <row r="9" spans="1:10" x14ac:dyDescent="0.2">
      <c r="A9" s="22" t="s">
        <v>87</v>
      </c>
      <c r="B9" s="17">
        <v>4.3883495145631102</v>
      </c>
      <c r="C9" s="17">
        <v>4.1346153846153904</v>
      </c>
      <c r="D9" s="17">
        <v>4.43888888888889</v>
      </c>
      <c r="E9" s="17">
        <v>4.6210045662100496</v>
      </c>
      <c r="F9" s="17">
        <v>4.72566371681416</v>
      </c>
      <c r="G9" s="17">
        <v>5.0294117647058796</v>
      </c>
      <c r="H9" s="17">
        <v>5.0864745011086496</v>
      </c>
      <c r="I9" s="17">
        <v>4.8219178082191796</v>
      </c>
      <c r="J9" s="17">
        <v>4.9672131147540997</v>
      </c>
    </row>
    <row r="10" spans="1:10" x14ac:dyDescent="0.2">
      <c r="A10" s="22" t="s">
        <v>52</v>
      </c>
      <c r="B10" s="17">
        <v>2.1970260223048301</v>
      </c>
      <c r="C10" s="17">
        <v>2.1964285714285698</v>
      </c>
      <c r="D10" s="17">
        <v>2.125</v>
      </c>
      <c r="E10" s="17">
        <v>2.0680100755667499</v>
      </c>
      <c r="F10" s="17">
        <v>2.06232294617564</v>
      </c>
      <c r="G10" s="17">
        <v>2.1034482758620698</v>
      </c>
      <c r="H10" s="17">
        <v>2.2936802973977701</v>
      </c>
      <c r="I10" s="17">
        <v>2.3210526315789499</v>
      </c>
      <c r="J10" s="17">
        <v>2.0170940170940201</v>
      </c>
    </row>
    <row r="11" spans="1:10" x14ac:dyDescent="0.2">
      <c r="A11" s="22" t="s">
        <v>88</v>
      </c>
      <c r="B11" s="17">
        <v>4.0294117647058796</v>
      </c>
      <c r="C11" s="17">
        <v>4.8478260869565197</v>
      </c>
      <c r="D11" s="17">
        <v>3.93193717277487</v>
      </c>
      <c r="E11" s="17">
        <v>4.3047210300429199</v>
      </c>
      <c r="F11" s="17">
        <v>4.5803921568627404</v>
      </c>
      <c r="G11" s="17">
        <v>4.9803921568627496</v>
      </c>
      <c r="H11" s="17">
        <v>5.1374570446735399</v>
      </c>
      <c r="I11" s="17">
        <v>5.0277777777777803</v>
      </c>
      <c r="J11" s="17">
        <v>4.4753623188405802</v>
      </c>
    </row>
    <row r="12" spans="1:10" x14ac:dyDescent="0.2">
      <c r="A12" s="22" t="s">
        <v>108</v>
      </c>
      <c r="B12" s="17">
        <v>3.7708333333333299</v>
      </c>
      <c r="C12" s="17">
        <v>3.6631407648494698</v>
      </c>
      <c r="D12" s="17">
        <v>3.6617915904935998</v>
      </c>
      <c r="E12" s="17">
        <v>3.5910099889012201</v>
      </c>
      <c r="F12" s="17">
        <v>3.67081754195994</v>
      </c>
      <c r="G12" s="17">
        <v>3.8244711263579201</v>
      </c>
      <c r="H12" s="17">
        <v>3.8245614035087701</v>
      </c>
      <c r="I12" s="17">
        <v>3.83421400264201</v>
      </c>
      <c r="J12" s="17">
        <v>3.4508670520231202</v>
      </c>
    </row>
    <row r="13" spans="1:10" x14ac:dyDescent="0.2">
      <c r="A13" s="22" t="s">
        <v>90</v>
      </c>
      <c r="B13" s="17">
        <v>7.5769230769230802</v>
      </c>
      <c r="C13" s="17">
        <v>6.54285714285714</v>
      </c>
      <c r="D13" s="17">
        <v>7.27</v>
      </c>
      <c r="E13" s="17">
        <v>6.1020408163265296</v>
      </c>
      <c r="F13" s="17">
        <v>6.4968152866241997</v>
      </c>
      <c r="G13" s="17">
        <v>6.8883248730964501</v>
      </c>
      <c r="H13" s="17">
        <v>6.64021164021164</v>
      </c>
      <c r="I13" s="17">
        <v>5.9832402234636897</v>
      </c>
      <c r="J13" s="17">
        <v>5.7071823204419898</v>
      </c>
    </row>
    <row r="14" spans="1:10" x14ac:dyDescent="0.2">
      <c r="A14" s="21" t="s">
        <v>61</v>
      </c>
      <c r="B14" s="25">
        <v>1.7092511013215901</v>
      </c>
      <c r="C14" s="25">
        <v>1.76123348017621</v>
      </c>
      <c r="D14" s="25">
        <v>1.7725540025413</v>
      </c>
      <c r="E14" s="25">
        <v>1.8287601626016301</v>
      </c>
      <c r="F14" s="25">
        <v>1.9413214990138099</v>
      </c>
      <c r="G14" s="25">
        <v>2.0958627648839601</v>
      </c>
      <c r="H14" s="25">
        <v>2.1081585081585099</v>
      </c>
      <c r="I14" s="25">
        <v>2.1377379619260899</v>
      </c>
      <c r="J14" s="25">
        <v>2.0992132867132902</v>
      </c>
    </row>
    <row r="15" spans="1:10" x14ac:dyDescent="0.2">
      <c r="A15" s="22" t="s">
        <v>87</v>
      </c>
      <c r="B15" s="17">
        <v>1.86746987951807</v>
      </c>
      <c r="C15" s="17">
        <v>1.88205128205128</v>
      </c>
      <c r="D15" s="17">
        <v>1.9831081081081099</v>
      </c>
      <c r="E15" s="17">
        <v>2.04043126684636</v>
      </c>
      <c r="F15" s="17">
        <v>2.2512820512820499</v>
      </c>
      <c r="G15" s="17">
        <v>2.5239436619718298</v>
      </c>
      <c r="H15" s="17">
        <v>2.5402010050251298</v>
      </c>
      <c r="I15" s="17">
        <v>2.3777089783281702</v>
      </c>
      <c r="J15" s="17">
        <v>2.68</v>
      </c>
    </row>
    <row r="16" spans="1:10" x14ac:dyDescent="0.2">
      <c r="A16" s="22" t="s">
        <v>52</v>
      </c>
      <c r="B16" s="17">
        <v>1.15254237288136</v>
      </c>
      <c r="C16" s="17">
        <v>1.3026315789473699</v>
      </c>
      <c r="D16" s="17">
        <v>1.24489795918367</v>
      </c>
      <c r="E16" s="17">
        <v>1.22033898305085</v>
      </c>
      <c r="F16" s="17">
        <v>1.24</v>
      </c>
      <c r="G16" s="17">
        <v>1.2</v>
      </c>
      <c r="H16" s="17">
        <v>1.3026315789473699</v>
      </c>
      <c r="I16" s="17">
        <v>1.25</v>
      </c>
      <c r="J16" s="17">
        <v>1.25</v>
      </c>
    </row>
    <row r="17" spans="1:10" x14ac:dyDescent="0.2">
      <c r="A17" s="22" t="s">
        <v>88</v>
      </c>
      <c r="B17" s="17">
        <v>1.80645161290323</v>
      </c>
      <c r="C17" s="17">
        <v>2.03529411764706</v>
      </c>
      <c r="D17" s="17">
        <v>1.73109243697479</v>
      </c>
      <c r="E17" s="17">
        <v>2.0843373493975901</v>
      </c>
      <c r="F17" s="17">
        <v>2.2093023255814002</v>
      </c>
      <c r="G17" s="17">
        <v>2.33838383838384</v>
      </c>
      <c r="H17" s="17">
        <v>2.4954954954955002</v>
      </c>
      <c r="I17" s="17">
        <v>2.58</v>
      </c>
      <c r="J17" s="17">
        <v>2.2284644194756602</v>
      </c>
    </row>
    <row r="18" spans="1:10" x14ac:dyDescent="0.2">
      <c r="A18" s="22" t="s">
        <v>108</v>
      </c>
      <c r="B18" s="17">
        <v>1.6545138888888899</v>
      </c>
      <c r="C18" s="17">
        <v>1.6754874651810601</v>
      </c>
      <c r="D18" s="17">
        <v>1.6831785345717201</v>
      </c>
      <c r="E18" s="17">
        <v>1.7124681933842201</v>
      </c>
      <c r="F18" s="17">
        <v>1.7707993474714501</v>
      </c>
      <c r="G18" s="17">
        <v>1.85474391267842</v>
      </c>
      <c r="H18" s="17">
        <v>1.85870413739266</v>
      </c>
      <c r="I18" s="17">
        <v>1.94258373205742</v>
      </c>
      <c r="J18" s="17">
        <v>1.89135096497498</v>
      </c>
    </row>
    <row r="19" spans="1:10" x14ac:dyDescent="0.2">
      <c r="A19" s="22" t="s">
        <v>90</v>
      </c>
      <c r="B19" s="17">
        <v>2.4222222222222198</v>
      </c>
      <c r="C19" s="17">
        <v>2.57377049180328</v>
      </c>
      <c r="D19" s="17">
        <v>2.6521739130434798</v>
      </c>
      <c r="E19" s="17">
        <v>2.48507462686567</v>
      </c>
      <c r="F19" s="17">
        <v>2.7428571428571402</v>
      </c>
      <c r="G19" s="17">
        <v>2.8876404494382002</v>
      </c>
      <c r="H19" s="17">
        <v>2.83928571428571</v>
      </c>
      <c r="I19" s="17">
        <v>2.7933333333333299</v>
      </c>
      <c r="J19" s="17">
        <v>2.8113207547169798</v>
      </c>
    </row>
    <row r="20" spans="1:10" x14ac:dyDescent="0.2">
      <c r="A20" s="21" t="s">
        <v>62</v>
      </c>
      <c r="B20" s="25">
        <v>1.2035398230088501</v>
      </c>
      <c r="C20" s="25">
        <v>1.2307692307692299</v>
      </c>
      <c r="D20" s="25">
        <v>1.2167487684729099</v>
      </c>
      <c r="E20" s="25">
        <v>1.19742489270386</v>
      </c>
      <c r="F20" s="25">
        <v>1.20720720720721</v>
      </c>
      <c r="G20" s="25">
        <v>1.26436781609195</v>
      </c>
      <c r="H20" s="25">
        <v>1.3072916666666701</v>
      </c>
      <c r="I20" s="25">
        <v>1.32191780821918</v>
      </c>
      <c r="J20" s="25">
        <v>1.2655601659750999</v>
      </c>
    </row>
    <row r="21" spans="1:10" x14ac:dyDescent="0.2">
      <c r="A21" s="22" t="s">
        <v>87</v>
      </c>
      <c r="B21" s="17">
        <v>1.2222222222222201</v>
      </c>
      <c r="C21" s="17">
        <v>1.625</v>
      </c>
      <c r="D21" s="17">
        <v>1.5</v>
      </c>
      <c r="E21" s="17">
        <v>1.4</v>
      </c>
      <c r="F21" s="17">
        <v>1.4583333333333299</v>
      </c>
      <c r="G21" s="17">
        <v>1.31578947368421</v>
      </c>
      <c r="H21" s="17">
        <v>1.96</v>
      </c>
      <c r="I21" s="17">
        <v>1.7894736842105301</v>
      </c>
      <c r="J21" s="17">
        <v>1.8695652173913</v>
      </c>
    </row>
    <row r="22" spans="1:10" x14ac:dyDescent="0.2">
      <c r="A22" s="22" t="s">
        <v>52</v>
      </c>
      <c r="B22" s="17">
        <v>1.0833333333333299</v>
      </c>
      <c r="C22" s="17">
        <v>1.07692307692308</v>
      </c>
      <c r="D22" s="17">
        <v>1.07692307692308</v>
      </c>
      <c r="E22" s="17">
        <v>1.0714285714285701</v>
      </c>
      <c r="F22" s="17">
        <v>1.1200000000000001</v>
      </c>
      <c r="G22" s="17">
        <v>1.2</v>
      </c>
      <c r="H22" s="17">
        <v>1.13636363636364</v>
      </c>
      <c r="I22" s="17">
        <v>1.27272727272727</v>
      </c>
      <c r="J22" s="17">
        <v>1.2</v>
      </c>
    </row>
    <row r="23" spans="1:10" x14ac:dyDescent="0.2">
      <c r="A23" s="22" t="s">
        <v>88</v>
      </c>
      <c r="B23" s="17">
        <v>1.6</v>
      </c>
      <c r="C23" s="17" t="s">
        <v>72</v>
      </c>
      <c r="D23" s="17">
        <v>1.1666666666666701</v>
      </c>
      <c r="E23" s="17">
        <v>1.0588235294117601</v>
      </c>
      <c r="F23" s="17">
        <v>1.3333333333333299</v>
      </c>
      <c r="G23" s="17">
        <v>1</v>
      </c>
      <c r="H23" s="17">
        <v>1.1111111111111101</v>
      </c>
      <c r="I23" s="17">
        <v>1.36363636363636</v>
      </c>
      <c r="J23" s="17">
        <v>1.28571428571429</v>
      </c>
    </row>
    <row r="24" spans="1:10" x14ac:dyDescent="0.2">
      <c r="A24" s="22" t="s">
        <v>108</v>
      </c>
      <c r="B24" s="17">
        <v>1.1923076923076901</v>
      </c>
      <c r="C24" s="17">
        <v>1.1666666666666701</v>
      </c>
      <c r="D24" s="17">
        <v>1.1911764705882399</v>
      </c>
      <c r="E24" s="17">
        <v>1.1987577639751601</v>
      </c>
      <c r="F24" s="17">
        <v>1.1666666666666701</v>
      </c>
      <c r="G24" s="17">
        <v>1.27480916030534</v>
      </c>
      <c r="H24" s="17">
        <v>1.22388059701493</v>
      </c>
      <c r="I24" s="17">
        <v>1.2233009708737901</v>
      </c>
      <c r="J24" s="17">
        <v>1.19653179190751</v>
      </c>
    </row>
    <row r="25" spans="1:10" x14ac:dyDescent="0.2">
      <c r="A25" s="22" t="s">
        <v>90</v>
      </c>
      <c r="B25" s="17" t="s">
        <v>72</v>
      </c>
      <c r="C25" s="17" t="s">
        <v>72</v>
      </c>
      <c r="D25" s="17" t="s">
        <v>72</v>
      </c>
      <c r="E25" s="17" t="s">
        <v>72</v>
      </c>
      <c r="F25" s="17" t="s">
        <v>72</v>
      </c>
      <c r="G25" s="17" t="s">
        <v>72</v>
      </c>
      <c r="H25" s="17" t="s">
        <v>72</v>
      </c>
      <c r="I25" s="17" t="s">
        <v>72</v>
      </c>
      <c r="J25" s="17">
        <v>1</v>
      </c>
    </row>
    <row r="26" spans="1:10" x14ac:dyDescent="0.2">
      <c r="A26" s="21" t="s">
        <v>63</v>
      </c>
      <c r="B26" s="25">
        <v>1.2514970059880199</v>
      </c>
      <c r="C26" s="25">
        <v>1.27157360406091</v>
      </c>
      <c r="D26" s="25">
        <v>1.31762295081967</v>
      </c>
      <c r="E26" s="25">
        <v>1.2908745247148301</v>
      </c>
      <c r="F26" s="25">
        <v>1.2297029702970299</v>
      </c>
      <c r="G26" s="25">
        <v>1.27355072463768</v>
      </c>
      <c r="H26" s="25">
        <v>1.26541095890411</v>
      </c>
      <c r="I26" s="25">
        <v>1.31965442764579</v>
      </c>
      <c r="J26" s="25">
        <v>1.31756756756757</v>
      </c>
    </row>
    <row r="27" spans="1:10" x14ac:dyDescent="0.2">
      <c r="A27" s="22" t="s">
        <v>87</v>
      </c>
      <c r="B27" s="17">
        <v>1.17777777777778</v>
      </c>
      <c r="C27" s="17">
        <v>1.1698113207547201</v>
      </c>
      <c r="D27" s="17">
        <v>1.4833333333333301</v>
      </c>
      <c r="E27" s="17">
        <v>1.25609756097561</v>
      </c>
      <c r="F27" s="17">
        <v>1.25</v>
      </c>
      <c r="G27" s="17">
        <v>1.1857142857142899</v>
      </c>
      <c r="H27" s="17">
        <v>1.35064935064935</v>
      </c>
      <c r="I27" s="17">
        <v>1.3283582089552199</v>
      </c>
      <c r="J27" s="17">
        <v>1.22619047619048</v>
      </c>
    </row>
    <row r="28" spans="1:10" x14ac:dyDescent="0.2">
      <c r="A28" s="22" t="s">
        <v>52</v>
      </c>
      <c r="B28" s="17">
        <v>1.11904761904762</v>
      </c>
      <c r="C28" s="17">
        <v>1.1612903225806499</v>
      </c>
      <c r="D28" s="17">
        <v>1.1320754716981101</v>
      </c>
      <c r="E28" s="17">
        <v>1.1304347826087</v>
      </c>
      <c r="F28" s="17">
        <v>1.0625</v>
      </c>
      <c r="G28" s="17">
        <v>1.28125</v>
      </c>
      <c r="H28" s="17">
        <v>1.1463414634146301</v>
      </c>
      <c r="I28" s="17">
        <v>1.21428571428571</v>
      </c>
      <c r="J28" s="17">
        <v>1.2222222222222201</v>
      </c>
    </row>
    <row r="29" spans="1:10" x14ac:dyDescent="0.2">
      <c r="A29" s="22" t="s">
        <v>88</v>
      </c>
      <c r="B29" s="17">
        <v>1.375</v>
      </c>
      <c r="C29" s="17">
        <v>1.31578947368421</v>
      </c>
      <c r="D29" s="17">
        <v>1.57894736842105</v>
      </c>
      <c r="E29" s="17">
        <v>1.4186046511627901</v>
      </c>
      <c r="F29" s="17">
        <v>1.2372881355932199</v>
      </c>
      <c r="G29" s="17">
        <v>1.3934426229508201</v>
      </c>
      <c r="H29" s="17">
        <v>1.38356164383562</v>
      </c>
      <c r="I29" s="17">
        <v>1.42592592592593</v>
      </c>
      <c r="J29" s="17">
        <v>1.6071428571428601</v>
      </c>
    </row>
    <row r="30" spans="1:10" x14ac:dyDescent="0.2">
      <c r="A30" s="22" t="s">
        <v>108</v>
      </c>
      <c r="B30" s="17">
        <v>1.28638497652582</v>
      </c>
      <c r="C30" s="17">
        <v>1.30414746543779</v>
      </c>
      <c r="D30" s="17">
        <v>1.2638436482084701</v>
      </c>
      <c r="E30" s="17">
        <v>1.3047619047618999</v>
      </c>
      <c r="F30" s="17">
        <v>1.23300970873786</v>
      </c>
      <c r="G30" s="17">
        <v>1.2782874617736999</v>
      </c>
      <c r="H30" s="17">
        <v>1.2390670553935901</v>
      </c>
      <c r="I30" s="17">
        <v>1.3138686131386901</v>
      </c>
      <c r="J30" s="17">
        <v>1.28488372093023</v>
      </c>
    </row>
    <row r="31" spans="1:10" x14ac:dyDescent="0.2">
      <c r="A31" s="22" t="s">
        <v>90</v>
      </c>
      <c r="B31" s="17">
        <v>1.2222222222222201</v>
      </c>
      <c r="C31" s="17">
        <v>1.4166666666666701</v>
      </c>
      <c r="D31" s="17">
        <v>1.5333333333333301</v>
      </c>
      <c r="E31" s="17">
        <v>1.3</v>
      </c>
      <c r="F31" s="17">
        <v>1.3030303030303001</v>
      </c>
      <c r="G31" s="17">
        <v>1.2258064516128999</v>
      </c>
      <c r="H31" s="17">
        <v>1.24</v>
      </c>
      <c r="I31" s="17">
        <v>1.2749999999999999</v>
      </c>
      <c r="J31" s="17">
        <v>1.27272727272727</v>
      </c>
    </row>
    <row r="32" spans="1:10" x14ac:dyDescent="0.2">
      <c r="A32" s="21" t="s">
        <v>64</v>
      </c>
      <c r="B32" s="25">
        <v>1.125</v>
      </c>
      <c r="C32" s="25">
        <v>1.1428571428571399</v>
      </c>
      <c r="D32" s="25">
        <v>1.1283185840708001</v>
      </c>
      <c r="E32" s="25">
        <v>1.1245421245421201</v>
      </c>
      <c r="F32" s="25">
        <v>1.1357142857142899</v>
      </c>
      <c r="G32" s="25">
        <v>1.13937282229965</v>
      </c>
      <c r="H32" s="25">
        <v>1.1635220125786201</v>
      </c>
      <c r="I32" s="25">
        <v>1.13114754098361</v>
      </c>
      <c r="J32" s="25">
        <v>1.1508875739644999</v>
      </c>
    </row>
    <row r="33" spans="1:10" x14ac:dyDescent="0.2">
      <c r="A33" s="22" t="s">
        <v>87</v>
      </c>
      <c r="B33" s="17">
        <v>1.1818181818181801</v>
      </c>
      <c r="C33" s="17">
        <v>1.0882352941176501</v>
      </c>
      <c r="D33" s="17">
        <v>1.1818181818181801</v>
      </c>
      <c r="E33" s="17">
        <v>1.1499999999999999</v>
      </c>
      <c r="F33" s="17">
        <v>1.15686274509804</v>
      </c>
      <c r="G33" s="17">
        <v>1.1739130434782601</v>
      </c>
      <c r="H33" s="17">
        <v>1.10606060606061</v>
      </c>
      <c r="I33" s="17">
        <v>1.12280701754386</v>
      </c>
      <c r="J33" s="17">
        <v>1.16438356164384</v>
      </c>
    </row>
    <row r="34" spans="1:10" x14ac:dyDescent="0.2">
      <c r="A34" s="22" t="s">
        <v>52</v>
      </c>
      <c r="B34" s="17">
        <v>1</v>
      </c>
      <c r="C34" s="17">
        <v>1</v>
      </c>
      <c r="D34" s="17">
        <v>1.1428571428571399</v>
      </c>
      <c r="E34" s="17">
        <v>1</v>
      </c>
      <c r="F34" s="17">
        <v>1</v>
      </c>
      <c r="G34" s="17">
        <v>1</v>
      </c>
      <c r="H34" s="17">
        <v>1</v>
      </c>
      <c r="I34" s="17">
        <v>1</v>
      </c>
      <c r="J34" s="17">
        <v>1</v>
      </c>
    </row>
    <row r="35" spans="1:10" x14ac:dyDescent="0.2">
      <c r="A35" s="22" t="s">
        <v>88</v>
      </c>
      <c r="B35" s="17">
        <v>1.125</v>
      </c>
      <c r="C35" s="17">
        <v>1.1666666666666701</v>
      </c>
      <c r="D35" s="17">
        <v>1.09375</v>
      </c>
      <c r="E35" s="17">
        <v>1.1590909090909101</v>
      </c>
      <c r="F35" s="17">
        <v>1.2325581395348799</v>
      </c>
      <c r="G35" s="17">
        <v>1.20338983050847</v>
      </c>
      <c r="H35" s="17">
        <v>1.3432835820895499</v>
      </c>
      <c r="I35" s="17">
        <v>1.12121212121212</v>
      </c>
      <c r="J35" s="17">
        <v>1.26582278481013</v>
      </c>
    </row>
    <row r="36" spans="1:10" x14ac:dyDescent="0.2">
      <c r="A36" s="22" t="s">
        <v>108</v>
      </c>
      <c r="B36" s="17">
        <v>1.11267605633803</v>
      </c>
      <c r="C36" s="17">
        <v>1.1411764705882399</v>
      </c>
      <c r="D36" s="17">
        <v>1.09821428571429</v>
      </c>
      <c r="E36" s="17">
        <v>1.12096774193548</v>
      </c>
      <c r="F36" s="17">
        <v>1.10869565217391</v>
      </c>
      <c r="G36" s="17">
        <v>1.0576923076923099</v>
      </c>
      <c r="H36" s="17">
        <v>1.0697674418604699</v>
      </c>
      <c r="I36" s="17">
        <v>1.1499999999999999</v>
      </c>
      <c r="J36" s="17">
        <v>1.08510638297872</v>
      </c>
    </row>
    <row r="37" spans="1:10" x14ac:dyDescent="0.2">
      <c r="A37" s="23" t="s">
        <v>90</v>
      </c>
      <c r="B37" s="19">
        <v>1.1428571428571399</v>
      </c>
      <c r="C37" s="19">
        <v>1.29411764705882</v>
      </c>
      <c r="D37" s="19">
        <v>1.19354838709677</v>
      </c>
      <c r="E37" s="19">
        <v>1.0967741935483899</v>
      </c>
      <c r="F37" s="19">
        <v>1.13513513513514</v>
      </c>
      <c r="G37" s="19">
        <v>1.1960784313725501</v>
      </c>
      <c r="H37" s="19">
        <v>1.2653061224489801</v>
      </c>
      <c r="I37" s="19">
        <v>1.1320754716981101</v>
      </c>
      <c r="J37" s="19">
        <v>1.1714285714285699</v>
      </c>
    </row>
    <row r="38" spans="1:10" x14ac:dyDescent="0.2">
      <c r="A38" s="9" t="s">
        <v>18</v>
      </c>
    </row>
    <row r="39" spans="1:10" x14ac:dyDescent="0.2">
      <c r="A39" s="21" t="s">
        <v>60</v>
      </c>
      <c r="B39" s="25">
        <v>3.8091651978849499</v>
      </c>
      <c r="C39" s="25">
        <v>3.8253093060785401</v>
      </c>
      <c r="D39" s="25">
        <v>3.7956806874717302</v>
      </c>
      <c r="E39" s="25">
        <v>3.91888439429423</v>
      </c>
      <c r="F39" s="25">
        <v>4.1081484886794604</v>
      </c>
      <c r="G39" s="25">
        <v>4.1481711097334202</v>
      </c>
      <c r="H39" s="25">
        <v>4.2022792022792004</v>
      </c>
      <c r="I39" s="25">
        <v>4.1636253041362501</v>
      </c>
      <c r="J39" s="25">
        <v>3.94416811738374</v>
      </c>
    </row>
    <row r="40" spans="1:10" x14ac:dyDescent="0.2">
      <c r="A40" s="22" t="s">
        <v>87</v>
      </c>
      <c r="B40" s="17">
        <v>4.32695374800638</v>
      </c>
      <c r="C40" s="17">
        <v>4.5390070921985801</v>
      </c>
      <c r="D40" s="17">
        <v>4.4140703517587898</v>
      </c>
      <c r="E40" s="17">
        <v>4.7354149548068998</v>
      </c>
      <c r="F40" s="17">
        <v>4.9990999099910001</v>
      </c>
      <c r="G40" s="17">
        <v>4.9891089108910904</v>
      </c>
      <c r="H40" s="17">
        <v>5.2801120448179297</v>
      </c>
      <c r="I40" s="17">
        <v>4.9136522753792304</v>
      </c>
      <c r="J40" s="17">
        <v>4.8164705882352896</v>
      </c>
    </row>
    <row r="41" spans="1:10" x14ac:dyDescent="0.2">
      <c r="A41" s="22" t="s">
        <v>52</v>
      </c>
      <c r="B41" s="17">
        <v>2.4113614103819798</v>
      </c>
      <c r="C41" s="17">
        <v>2.3689591078066901</v>
      </c>
      <c r="D41" s="17">
        <v>2.2052586938083101</v>
      </c>
      <c r="E41" s="17">
        <v>2.2698275862069002</v>
      </c>
      <c r="F41" s="17">
        <v>2.3556298773690099</v>
      </c>
      <c r="G41" s="17">
        <v>2.1985294117647101</v>
      </c>
      <c r="H41" s="17">
        <v>2.2206572769953099</v>
      </c>
      <c r="I41" s="17">
        <v>2.0408997955010202</v>
      </c>
      <c r="J41" s="17">
        <v>2.20702402957486</v>
      </c>
    </row>
    <row r="42" spans="1:10" x14ac:dyDescent="0.2">
      <c r="A42" s="22" t="s">
        <v>88</v>
      </c>
      <c r="B42" s="17">
        <v>4.5887850467289697</v>
      </c>
      <c r="C42" s="17">
        <v>4.6404715127701399</v>
      </c>
      <c r="D42" s="17">
        <v>4.6532399299474596</v>
      </c>
      <c r="E42" s="17">
        <v>4.6902086677367603</v>
      </c>
      <c r="F42" s="17">
        <v>4.7666666666666702</v>
      </c>
      <c r="G42" s="17">
        <v>5.0398724082934603</v>
      </c>
      <c r="H42" s="17">
        <v>5.2191977077363898</v>
      </c>
      <c r="I42" s="17">
        <v>5.1698113207547198</v>
      </c>
      <c r="J42" s="17">
        <v>4.7257438551099602</v>
      </c>
    </row>
    <row r="43" spans="1:10" x14ac:dyDescent="0.2">
      <c r="A43" s="22" t="s">
        <v>108</v>
      </c>
      <c r="B43" s="17">
        <v>3.8422273781902598</v>
      </c>
      <c r="C43" s="17">
        <v>3.7733275600779401</v>
      </c>
      <c r="D43" s="17">
        <v>3.7257316202712301</v>
      </c>
      <c r="E43" s="17">
        <v>3.7768868746731701</v>
      </c>
      <c r="F43" s="17">
        <v>3.8582721626199898</v>
      </c>
      <c r="G43" s="17">
        <v>3.86114445778311</v>
      </c>
      <c r="H43" s="17">
        <v>3.87236604455147</v>
      </c>
      <c r="I43" s="17">
        <v>3.8236349653934898</v>
      </c>
      <c r="J43" s="17">
        <v>3.6637048483677801</v>
      </c>
    </row>
    <row r="44" spans="1:10" x14ac:dyDescent="0.2">
      <c r="A44" s="22" t="s">
        <v>90</v>
      </c>
      <c r="B44" s="17">
        <v>6.0489510489510501</v>
      </c>
      <c r="C44" s="17">
        <v>5.8678756476683898</v>
      </c>
      <c r="D44" s="17">
        <v>6.1434343434343397</v>
      </c>
      <c r="E44" s="17">
        <v>5.8264840182648401</v>
      </c>
      <c r="F44" s="17">
        <v>6.1569444444444397</v>
      </c>
      <c r="G44" s="17">
        <v>5.9506666666666703</v>
      </c>
      <c r="H44" s="17">
        <v>5.73607038123167</v>
      </c>
      <c r="I44" s="17">
        <v>5.6849865951742604</v>
      </c>
      <c r="J44" s="17">
        <v>5.4365192582025701</v>
      </c>
    </row>
    <row r="45" spans="1:10" x14ac:dyDescent="0.2">
      <c r="A45" s="21" t="s">
        <v>61</v>
      </c>
      <c r="B45" s="25">
        <v>1.6788990825688099</v>
      </c>
      <c r="C45" s="25">
        <v>1.70746838463374</v>
      </c>
      <c r="D45" s="25">
        <v>1.7516663492668101</v>
      </c>
      <c r="E45" s="25">
        <v>1.81724845995893</v>
      </c>
      <c r="F45" s="25">
        <v>1.9180357142857101</v>
      </c>
      <c r="G45" s="25">
        <v>1.96937269372694</v>
      </c>
      <c r="H45" s="25">
        <v>2.0043835616438401</v>
      </c>
      <c r="I45" s="25">
        <v>2.04948268106163</v>
      </c>
      <c r="J45" s="25">
        <v>1.9738598442714099</v>
      </c>
    </row>
    <row r="46" spans="1:10" x14ac:dyDescent="0.2">
      <c r="A46" s="22" t="s">
        <v>87</v>
      </c>
      <c r="B46" s="17">
        <v>2.0104384133611699</v>
      </c>
      <c r="C46" s="17">
        <v>1.98473282442748</v>
      </c>
      <c r="D46" s="17">
        <v>2.0621118012422399</v>
      </c>
      <c r="E46" s="17">
        <v>2.0630630630630602</v>
      </c>
      <c r="F46" s="17">
        <v>2.30416221985059</v>
      </c>
      <c r="G46" s="17">
        <v>2.35952380952381</v>
      </c>
      <c r="H46" s="17">
        <v>2.2863293864370302</v>
      </c>
      <c r="I46" s="17">
        <v>2.3125845737483099</v>
      </c>
      <c r="J46" s="17">
        <v>2.24390243902439</v>
      </c>
    </row>
    <row r="47" spans="1:10" x14ac:dyDescent="0.2">
      <c r="A47" s="22" t="s">
        <v>52</v>
      </c>
      <c r="B47" s="17">
        <v>1.30088495575221</v>
      </c>
      <c r="C47" s="17">
        <v>1.22529644268775</v>
      </c>
      <c r="D47" s="17">
        <v>1.15488215488215</v>
      </c>
      <c r="E47" s="17">
        <v>1.27483443708609</v>
      </c>
      <c r="F47" s="17">
        <v>1.18695652173913</v>
      </c>
      <c r="G47" s="17">
        <v>1.3115577889447201</v>
      </c>
      <c r="H47" s="17">
        <v>1.2834224598930499</v>
      </c>
      <c r="I47" s="17">
        <v>1.27536231884058</v>
      </c>
      <c r="J47" s="17">
        <v>1.29120879120879</v>
      </c>
    </row>
    <row r="48" spans="1:10" x14ac:dyDescent="0.2">
      <c r="A48" s="22" t="s">
        <v>88</v>
      </c>
      <c r="B48" s="17">
        <v>1.7804878048780499</v>
      </c>
      <c r="C48" s="17">
        <v>1.91545189504373</v>
      </c>
      <c r="D48" s="17">
        <v>1.9313725490196101</v>
      </c>
      <c r="E48" s="17">
        <v>2.01318681318681</v>
      </c>
      <c r="F48" s="17">
        <v>2.0788912579957399</v>
      </c>
      <c r="G48" s="17">
        <v>2.2148936170212798</v>
      </c>
      <c r="H48" s="17">
        <v>2.3403041825095099</v>
      </c>
      <c r="I48" s="17">
        <v>2.2551252847380399</v>
      </c>
      <c r="J48" s="17">
        <v>2.19467554076539</v>
      </c>
    </row>
    <row r="49" spans="1:10" x14ac:dyDescent="0.2">
      <c r="A49" s="22" t="s">
        <v>108</v>
      </c>
      <c r="B49" s="17">
        <v>1.56890951276102</v>
      </c>
      <c r="C49" s="17">
        <v>1.5885258358662599</v>
      </c>
      <c r="D49" s="17">
        <v>1.6241731809982001</v>
      </c>
      <c r="E49" s="17">
        <v>1.69923965080259</v>
      </c>
      <c r="F49" s="17">
        <v>1.7363258026159301</v>
      </c>
      <c r="G49" s="17">
        <v>1.7705918242831</v>
      </c>
      <c r="H49" s="17">
        <v>1.81536098310292</v>
      </c>
      <c r="I49" s="17">
        <v>1.8660000000000001</v>
      </c>
      <c r="J49" s="17">
        <v>1.82957317073171</v>
      </c>
    </row>
    <row r="50" spans="1:10" x14ac:dyDescent="0.2">
      <c r="A50" s="22" t="s">
        <v>90</v>
      </c>
      <c r="B50" s="17">
        <v>2.2586206896551699</v>
      </c>
      <c r="C50" s="17">
        <v>2.2987012987013</v>
      </c>
      <c r="D50" s="17">
        <v>2.4216867469879499</v>
      </c>
      <c r="E50" s="17">
        <v>2.27932960893855</v>
      </c>
      <c r="F50" s="17">
        <v>2.4883333333333302</v>
      </c>
      <c r="G50" s="17">
        <v>2.5055292259083699</v>
      </c>
      <c r="H50" s="17">
        <v>2.5432525951557099</v>
      </c>
      <c r="I50" s="17">
        <v>2.4952380952381001</v>
      </c>
      <c r="J50" s="17">
        <v>2.4215851602023601</v>
      </c>
    </row>
    <row r="51" spans="1:10" x14ac:dyDescent="0.2">
      <c r="A51" s="21" t="s">
        <v>62</v>
      </c>
      <c r="B51" s="25">
        <v>1.2803468208092501</v>
      </c>
      <c r="C51" s="25">
        <v>1.26172839506173</v>
      </c>
      <c r="D51" s="25">
        <v>1.2152133580705</v>
      </c>
      <c r="E51" s="25">
        <v>1.22285714285714</v>
      </c>
      <c r="F51" s="25">
        <v>1.23421588594705</v>
      </c>
      <c r="G51" s="25">
        <v>1.26450116009281</v>
      </c>
      <c r="H51" s="25">
        <v>1.2699530516431901</v>
      </c>
      <c r="I51" s="25">
        <v>1.24749163879599</v>
      </c>
      <c r="J51" s="25">
        <v>1.21515892420538</v>
      </c>
    </row>
    <row r="52" spans="1:10" x14ac:dyDescent="0.2">
      <c r="A52" s="22" t="s">
        <v>87</v>
      </c>
      <c r="B52" s="17">
        <v>1.5434782608695701</v>
      </c>
      <c r="C52" s="17">
        <v>1.52941176470588</v>
      </c>
      <c r="D52" s="17">
        <v>1.3793103448275901</v>
      </c>
      <c r="E52" s="17">
        <v>1.50847457627119</v>
      </c>
      <c r="F52" s="17">
        <v>1.4347826086956501</v>
      </c>
      <c r="G52" s="17">
        <v>1.65853658536585</v>
      </c>
      <c r="H52" s="17">
        <v>1.52941176470588</v>
      </c>
      <c r="I52" s="17">
        <v>1.6666666666666701</v>
      </c>
      <c r="J52" s="17">
        <v>1.1666666666666701</v>
      </c>
    </row>
    <row r="53" spans="1:10" x14ac:dyDescent="0.2">
      <c r="A53" s="22" t="s">
        <v>52</v>
      </c>
      <c r="B53" s="17">
        <v>1.13953488372093</v>
      </c>
      <c r="C53" s="17">
        <v>1.07547169811321</v>
      </c>
      <c r="D53" s="17">
        <v>1.015625</v>
      </c>
      <c r="E53" s="17">
        <v>1.05555555555556</v>
      </c>
      <c r="F53" s="17">
        <v>1.0181818181818201</v>
      </c>
      <c r="G53" s="17">
        <v>1.1081081081081099</v>
      </c>
      <c r="H53" s="17">
        <v>1.0888888888888899</v>
      </c>
      <c r="I53" s="17">
        <v>1</v>
      </c>
      <c r="J53" s="17">
        <v>1.0322580645161299</v>
      </c>
    </row>
    <row r="54" spans="1:10" x14ac:dyDescent="0.2">
      <c r="A54" s="22" t="s">
        <v>88</v>
      </c>
      <c r="B54" s="17">
        <v>1.0833333333333299</v>
      </c>
      <c r="C54" s="17">
        <v>1.47826086956522</v>
      </c>
      <c r="D54" s="17">
        <v>1.36363636363636</v>
      </c>
      <c r="E54" s="17">
        <v>1.2307692307692299</v>
      </c>
      <c r="F54" s="17">
        <v>1.2962962962963001</v>
      </c>
      <c r="G54" s="17">
        <v>1.08</v>
      </c>
      <c r="H54" s="17">
        <v>1.3125</v>
      </c>
      <c r="I54" s="17">
        <v>1.125</v>
      </c>
      <c r="J54" s="17">
        <v>1.3181818181818199</v>
      </c>
    </row>
    <row r="55" spans="1:10" x14ac:dyDescent="0.2">
      <c r="A55" s="22" t="s">
        <v>108</v>
      </c>
      <c r="B55" s="17">
        <v>1.2625</v>
      </c>
      <c r="C55" s="17">
        <v>1.2310344827586199</v>
      </c>
      <c r="D55" s="17">
        <v>1.2087628865979401</v>
      </c>
      <c r="E55" s="17">
        <v>1.19733333333333</v>
      </c>
      <c r="F55" s="17">
        <v>1.2309859154929601</v>
      </c>
      <c r="G55" s="17">
        <v>1.246875</v>
      </c>
      <c r="H55" s="17">
        <v>1.25816993464052</v>
      </c>
      <c r="I55" s="17">
        <v>1.18981481481481</v>
      </c>
      <c r="J55" s="17">
        <v>1.2229102167182699</v>
      </c>
    </row>
    <row r="56" spans="1:10" x14ac:dyDescent="0.2">
      <c r="A56" s="22" t="s">
        <v>90</v>
      </c>
      <c r="B56" s="17">
        <v>1.4</v>
      </c>
      <c r="C56" s="17">
        <v>2.2000000000000002</v>
      </c>
      <c r="D56" s="17">
        <v>1.5714285714285701</v>
      </c>
      <c r="E56" s="17">
        <v>1.36363636363636</v>
      </c>
      <c r="F56" s="17">
        <v>1.5</v>
      </c>
      <c r="G56" s="17">
        <v>1.25</v>
      </c>
      <c r="H56" s="17">
        <v>1</v>
      </c>
      <c r="I56" s="17">
        <v>1.6666666666666701</v>
      </c>
      <c r="J56" s="17">
        <v>1.44444444444444</v>
      </c>
    </row>
    <row r="57" spans="1:10" x14ac:dyDescent="0.2">
      <c r="A57" s="21" t="s">
        <v>63</v>
      </c>
      <c r="B57" s="25">
        <v>1.39952857984679</v>
      </c>
      <c r="C57" s="25">
        <v>1.3458128078817699</v>
      </c>
      <c r="D57" s="25">
        <v>1.31842105263158</v>
      </c>
      <c r="E57" s="25">
        <v>1.3367741935483901</v>
      </c>
      <c r="F57" s="25">
        <v>1.3342516069788799</v>
      </c>
      <c r="G57" s="25">
        <v>1.3202489229296299</v>
      </c>
      <c r="H57" s="25">
        <v>1.35098406747891</v>
      </c>
      <c r="I57" s="25">
        <v>1.3715846994535501</v>
      </c>
      <c r="J57" s="25">
        <v>1.3917431192660501</v>
      </c>
    </row>
    <row r="58" spans="1:10" x14ac:dyDescent="0.2">
      <c r="A58" s="22" t="s">
        <v>87</v>
      </c>
      <c r="B58" s="17">
        <v>1.36363636363636</v>
      </c>
      <c r="C58" s="17">
        <v>1.38709677419355</v>
      </c>
      <c r="D58" s="17">
        <v>1.27551020408163</v>
      </c>
      <c r="E58" s="17">
        <v>1.3789173789173801</v>
      </c>
      <c r="F58" s="17">
        <v>1.24555160142349</v>
      </c>
      <c r="G58" s="17">
        <v>1.3043478260869601</v>
      </c>
      <c r="H58" s="17">
        <v>1.3428571428571401</v>
      </c>
      <c r="I58" s="17">
        <v>1.3292181069958799</v>
      </c>
      <c r="J58" s="17">
        <v>1.4703557312252999</v>
      </c>
    </row>
    <row r="59" spans="1:10" x14ac:dyDescent="0.2">
      <c r="A59" s="22" t="s">
        <v>52</v>
      </c>
      <c r="B59" s="17">
        <v>1.2663316582914601</v>
      </c>
      <c r="C59" s="17">
        <v>1.19148936170213</v>
      </c>
      <c r="D59" s="17">
        <v>1.1731843575419001</v>
      </c>
      <c r="E59" s="17">
        <v>1.19135802469136</v>
      </c>
      <c r="F59" s="17">
        <v>1.2127659574468099</v>
      </c>
      <c r="G59" s="17">
        <v>1.12745098039216</v>
      </c>
      <c r="H59" s="17">
        <v>1.2129629629629599</v>
      </c>
      <c r="I59" s="17">
        <v>1.1125</v>
      </c>
      <c r="J59" s="17">
        <v>1.1839080459770099</v>
      </c>
    </row>
    <row r="60" spans="1:10" x14ac:dyDescent="0.2">
      <c r="A60" s="22" t="s">
        <v>88</v>
      </c>
      <c r="B60" s="17">
        <v>1.544</v>
      </c>
      <c r="C60" s="17">
        <v>1.54</v>
      </c>
      <c r="D60" s="17">
        <v>1.3963414634146301</v>
      </c>
      <c r="E60" s="17">
        <v>1.4468085106383</v>
      </c>
      <c r="F60" s="17">
        <v>1.46073298429319</v>
      </c>
      <c r="G60" s="17">
        <v>1.3862433862433901</v>
      </c>
      <c r="H60" s="17">
        <v>1.4298245614035101</v>
      </c>
      <c r="I60" s="17">
        <v>1.4903846153846201</v>
      </c>
      <c r="J60" s="17">
        <v>1.38628158844765</v>
      </c>
    </row>
    <row r="61" spans="1:10" x14ac:dyDescent="0.2">
      <c r="A61" s="22" t="s">
        <v>108</v>
      </c>
      <c r="B61" s="17">
        <v>1.3898916967509001</v>
      </c>
      <c r="C61" s="17">
        <v>1.3240391861341401</v>
      </c>
      <c r="D61" s="17">
        <v>1.30716253443526</v>
      </c>
      <c r="E61" s="17">
        <v>1.32348703170029</v>
      </c>
      <c r="F61" s="17">
        <v>1.3330781010719801</v>
      </c>
      <c r="G61" s="17">
        <v>1.30623520126283</v>
      </c>
      <c r="H61" s="17">
        <v>1.3502779984114399</v>
      </c>
      <c r="I61" s="17">
        <v>1.35329341317365</v>
      </c>
      <c r="J61" s="17">
        <v>1.37366818873668</v>
      </c>
    </row>
    <row r="62" spans="1:10" x14ac:dyDescent="0.2">
      <c r="A62" s="22" t="s">
        <v>90</v>
      </c>
      <c r="B62" s="17">
        <v>1.65</v>
      </c>
      <c r="C62" s="17">
        <v>1.47972972972973</v>
      </c>
      <c r="D62" s="17">
        <v>1.53926701570681</v>
      </c>
      <c r="E62" s="17">
        <v>1.36440677966102</v>
      </c>
      <c r="F62" s="17">
        <v>1.40926640926641</v>
      </c>
      <c r="G62" s="17">
        <v>1.4244604316546801</v>
      </c>
      <c r="H62" s="17">
        <v>1.3526785714285701</v>
      </c>
      <c r="I62" s="17">
        <v>1.4545454545454499</v>
      </c>
      <c r="J62" s="17">
        <v>1.4859437751004001</v>
      </c>
    </row>
    <row r="63" spans="1:10" x14ac:dyDescent="0.2">
      <c r="A63" s="21" t="s">
        <v>64</v>
      </c>
      <c r="B63" s="25">
        <v>1.1442155309033299</v>
      </c>
      <c r="C63" s="25">
        <v>1.16282225237449</v>
      </c>
      <c r="D63" s="25">
        <v>1.14797687861272</v>
      </c>
      <c r="E63" s="25">
        <v>1.14079074252652</v>
      </c>
      <c r="F63" s="25">
        <v>1.14427860696517</v>
      </c>
      <c r="G63" s="25">
        <v>1.1382536382536399</v>
      </c>
      <c r="H63" s="25">
        <v>1.1540847983453999</v>
      </c>
      <c r="I63" s="25">
        <v>1.15260545905707</v>
      </c>
      <c r="J63" s="25">
        <v>1.14240506329114</v>
      </c>
    </row>
    <row r="64" spans="1:10" x14ac:dyDescent="0.2">
      <c r="A64" s="22" t="s">
        <v>87</v>
      </c>
      <c r="B64" s="17">
        <v>1.1809523809523801</v>
      </c>
      <c r="C64" s="17">
        <v>1.2342342342342301</v>
      </c>
      <c r="D64" s="17">
        <v>1.15384615384615</v>
      </c>
      <c r="E64" s="17">
        <v>1.08762886597938</v>
      </c>
      <c r="F64" s="17">
        <v>1.1889400921658999</v>
      </c>
      <c r="G64" s="17">
        <v>1.16091954022989</v>
      </c>
      <c r="H64" s="17">
        <v>1.1315789473684199</v>
      </c>
      <c r="I64" s="17">
        <v>1.1320754716981101</v>
      </c>
      <c r="J64" s="17">
        <v>1.1812865497075999</v>
      </c>
    </row>
    <row r="65" spans="1:10" x14ac:dyDescent="0.2">
      <c r="A65" s="22" t="s">
        <v>52</v>
      </c>
      <c r="B65" s="17">
        <v>1.0263157894736801</v>
      </c>
      <c r="C65" s="17">
        <v>1.02941176470588</v>
      </c>
      <c r="D65" s="17">
        <v>1</v>
      </c>
      <c r="E65" s="17">
        <v>1</v>
      </c>
      <c r="F65" s="17">
        <v>1</v>
      </c>
      <c r="G65" s="17">
        <v>1.02941176470588</v>
      </c>
      <c r="H65" s="17">
        <v>1</v>
      </c>
      <c r="I65" s="17">
        <v>1.1428571428571399</v>
      </c>
      <c r="J65" s="17">
        <v>1.0476190476190499</v>
      </c>
    </row>
    <row r="66" spans="1:10" x14ac:dyDescent="0.2">
      <c r="A66" s="22" t="s">
        <v>88</v>
      </c>
      <c r="B66" s="17">
        <v>1.2952380952381</v>
      </c>
      <c r="C66" s="17">
        <v>1.25</v>
      </c>
      <c r="D66" s="17">
        <v>1.2440944881889799</v>
      </c>
      <c r="E66" s="17">
        <v>1.33108108108108</v>
      </c>
      <c r="F66" s="17">
        <v>1.1776315789473699</v>
      </c>
      <c r="G66" s="17">
        <v>1.2155688622754499</v>
      </c>
      <c r="H66" s="17">
        <v>1.2130177514792899</v>
      </c>
      <c r="I66" s="17">
        <v>1.20149253731343</v>
      </c>
      <c r="J66" s="17">
        <v>1.2032967032966999</v>
      </c>
    </row>
    <row r="67" spans="1:10" x14ac:dyDescent="0.2">
      <c r="A67" s="22" t="s">
        <v>108</v>
      </c>
      <c r="B67" s="17">
        <v>1.07936507936508</v>
      </c>
      <c r="C67" s="17">
        <v>1.07580174927114</v>
      </c>
      <c r="D67" s="17">
        <v>1.10854503464203</v>
      </c>
      <c r="E67" s="17">
        <v>1.0934393638171001</v>
      </c>
      <c r="F67" s="17">
        <v>1.0831460674157301</v>
      </c>
      <c r="G67" s="17">
        <v>1.0920398009950201</v>
      </c>
      <c r="H67" s="17">
        <v>1.14489311163895</v>
      </c>
      <c r="I67" s="17">
        <v>1.1003134796238201</v>
      </c>
      <c r="J67" s="17">
        <v>1.09263657957245</v>
      </c>
    </row>
    <row r="68" spans="1:10" x14ac:dyDescent="0.2">
      <c r="A68" s="23" t="s">
        <v>90</v>
      </c>
      <c r="B68" s="19">
        <v>1.22058823529412</v>
      </c>
      <c r="C68" s="19">
        <v>1.288</v>
      </c>
      <c r="D68" s="19">
        <v>1.22033898305085</v>
      </c>
      <c r="E68" s="19">
        <v>1.2156862745098</v>
      </c>
      <c r="F68" s="19">
        <v>1.24096385542169</v>
      </c>
      <c r="G68" s="19">
        <v>1.1675675675675701</v>
      </c>
      <c r="H68" s="19">
        <v>1.1656441717791399</v>
      </c>
      <c r="I68" s="19">
        <v>1.23121387283237</v>
      </c>
      <c r="J68" s="19">
        <v>1.1764705882352899</v>
      </c>
    </row>
    <row r="69" spans="1:10" x14ac:dyDescent="0.2">
      <c r="A69" s="9" t="s">
        <v>19</v>
      </c>
    </row>
    <row r="70" spans="1:10" x14ac:dyDescent="0.2">
      <c r="A70" s="21" t="s">
        <v>60</v>
      </c>
      <c r="B70" s="25">
        <v>3.79172483817743</v>
      </c>
      <c r="C70" s="25">
        <v>3.7896515311510002</v>
      </c>
      <c r="D70" s="25">
        <v>3.7768789144050099</v>
      </c>
      <c r="E70" s="25">
        <v>3.8697228488559499</v>
      </c>
      <c r="F70" s="25">
        <v>4.0439439014024696</v>
      </c>
      <c r="G70" s="25">
        <v>4.1492455418381304</v>
      </c>
      <c r="H70" s="25">
        <v>4.1940111170880403</v>
      </c>
      <c r="I70" s="25">
        <v>4.1564565888056402</v>
      </c>
      <c r="J70" s="25">
        <v>3.8967713401149902</v>
      </c>
    </row>
    <row r="71" spans="1:10" x14ac:dyDescent="0.2">
      <c r="A71" s="22" t="s">
        <v>87</v>
      </c>
      <c r="B71" s="17">
        <v>4.3421368547419004</v>
      </c>
      <c r="C71" s="17">
        <v>4.4439421338155496</v>
      </c>
      <c r="D71" s="17">
        <v>4.42066420664207</v>
      </c>
      <c r="E71" s="17">
        <v>4.7051359516616298</v>
      </c>
      <c r="F71" s="17">
        <v>4.9200255918106199</v>
      </c>
      <c r="G71" s="17">
        <v>5.0007052186177701</v>
      </c>
      <c r="H71" s="17">
        <v>5.2227332457292999</v>
      </c>
      <c r="I71" s="17">
        <v>4.8862520458265104</v>
      </c>
      <c r="J71" s="17">
        <v>4.8668754894283497</v>
      </c>
    </row>
    <row r="72" spans="1:10" x14ac:dyDescent="0.2">
      <c r="A72" s="22" t="s">
        <v>52</v>
      </c>
      <c r="B72" s="17">
        <v>2.36560805577072</v>
      </c>
      <c r="C72" s="17">
        <v>2.3279036827195498</v>
      </c>
      <c r="D72" s="17">
        <v>2.1864847303443802</v>
      </c>
      <c r="E72" s="17">
        <v>2.2183686576750201</v>
      </c>
      <c r="F72" s="17">
        <v>2.2728000000000002</v>
      </c>
      <c r="G72" s="17">
        <v>2.1721572794899</v>
      </c>
      <c r="H72" s="17">
        <v>2.2422907488986801</v>
      </c>
      <c r="I72" s="17">
        <v>2.1192930780559598</v>
      </c>
      <c r="J72" s="17">
        <v>2.1496774193548398</v>
      </c>
    </row>
    <row r="73" spans="1:10" x14ac:dyDescent="0.2">
      <c r="A73" s="22" t="s">
        <v>88</v>
      </c>
      <c r="B73" s="17">
        <v>4.4811320754716997</v>
      </c>
      <c r="C73" s="17">
        <v>4.6846986089644496</v>
      </c>
      <c r="D73" s="17">
        <v>4.4724409448818898</v>
      </c>
      <c r="E73" s="17">
        <v>4.5852803738317798</v>
      </c>
      <c r="F73" s="17">
        <v>4.7147540983606602</v>
      </c>
      <c r="G73" s="17">
        <v>5.0226757369614496</v>
      </c>
      <c r="H73" s="17">
        <v>5.1951466127401398</v>
      </c>
      <c r="I73" s="17">
        <v>5.1269461077844296</v>
      </c>
      <c r="J73" s="17">
        <v>4.6484794275491996</v>
      </c>
    </row>
    <row r="74" spans="1:10" x14ac:dyDescent="0.2">
      <c r="A74" s="22" t="s">
        <v>108</v>
      </c>
      <c r="B74" s="17">
        <v>3.8275015346838601</v>
      </c>
      <c r="C74" s="17">
        <v>3.7497008035561601</v>
      </c>
      <c r="D74" s="17">
        <v>3.7112491373360901</v>
      </c>
      <c r="E74" s="17">
        <v>3.7320954907161799</v>
      </c>
      <c r="F74" s="17">
        <v>3.80991620111732</v>
      </c>
      <c r="G74" s="17">
        <v>3.8516377649325602</v>
      </c>
      <c r="H74" s="17">
        <v>3.8592657342657302</v>
      </c>
      <c r="I74" s="17">
        <v>3.8265927977839298</v>
      </c>
      <c r="J74" s="17">
        <v>3.6027850544602198</v>
      </c>
    </row>
    <row r="75" spans="1:10" x14ac:dyDescent="0.2">
      <c r="A75" s="22" t="s">
        <v>90</v>
      </c>
      <c r="B75" s="17">
        <v>6.2840236686390503</v>
      </c>
      <c r="C75" s="17">
        <v>5.97149122807018</v>
      </c>
      <c r="D75" s="17">
        <v>6.3327731092436998</v>
      </c>
      <c r="E75" s="17">
        <v>5.8768656716417897</v>
      </c>
      <c r="F75" s="17">
        <v>6.2177879133409304</v>
      </c>
      <c r="G75" s="17">
        <v>6.1457233368532203</v>
      </c>
      <c r="H75" s="17">
        <v>5.9322617680826601</v>
      </c>
      <c r="I75" s="17">
        <v>5.7427027027027</v>
      </c>
      <c r="J75" s="17">
        <v>5.4920634920634903</v>
      </c>
    </row>
    <row r="76" spans="1:10" x14ac:dyDescent="0.2">
      <c r="A76" s="21" t="s">
        <v>61</v>
      </c>
      <c r="B76" s="25">
        <v>1.68532773501283</v>
      </c>
      <c r="C76" s="25">
        <v>1.7189260232820101</v>
      </c>
      <c r="D76" s="25">
        <v>1.75648351648352</v>
      </c>
      <c r="E76" s="25">
        <v>1.8200435172149001</v>
      </c>
      <c r="F76" s="25">
        <v>1.92422653382276</v>
      </c>
      <c r="G76" s="25">
        <v>2.0032423669278598</v>
      </c>
      <c r="H76" s="25">
        <v>2.0335958005249299</v>
      </c>
      <c r="I76" s="25">
        <v>2.0747753530166899</v>
      </c>
      <c r="J76" s="25">
        <v>2.0111950013017399</v>
      </c>
    </row>
    <row r="77" spans="1:10" x14ac:dyDescent="0.2">
      <c r="A77" s="22" t="s">
        <v>87</v>
      </c>
      <c r="B77" s="17">
        <v>1.9736434108527099</v>
      </c>
      <c r="C77" s="17">
        <v>1.96117647058824</v>
      </c>
      <c r="D77" s="17">
        <v>2.0408719346048998</v>
      </c>
      <c r="E77" s="17">
        <v>2.0569343065693402</v>
      </c>
      <c r="F77" s="17">
        <v>2.2886209495101699</v>
      </c>
      <c r="G77" s="17">
        <v>2.4083682008368199</v>
      </c>
      <c r="H77" s="17">
        <v>2.3624717407686502</v>
      </c>
      <c r="I77" s="17">
        <v>2.3323917137476502</v>
      </c>
      <c r="J77" s="17">
        <v>2.3908355795148202</v>
      </c>
    </row>
    <row r="78" spans="1:10" x14ac:dyDescent="0.2">
      <c r="A78" s="22" t="s">
        <v>52</v>
      </c>
      <c r="B78" s="17">
        <v>1.2701754385964901</v>
      </c>
      <c r="C78" s="17">
        <v>1.24316109422492</v>
      </c>
      <c r="D78" s="17">
        <v>1.17721518987342</v>
      </c>
      <c r="E78" s="17">
        <v>1.2595238095238099</v>
      </c>
      <c r="F78" s="17">
        <v>1.2030303030303</v>
      </c>
      <c r="G78" s="17">
        <v>1.28571428571429</v>
      </c>
      <c r="H78" s="17">
        <v>1.2889733840304201</v>
      </c>
      <c r="I78" s="17">
        <v>1.26699029126214</v>
      </c>
      <c r="J78" s="17">
        <v>1.2777777777777799</v>
      </c>
    </row>
    <row r="79" spans="1:10" x14ac:dyDescent="0.2">
      <c r="A79" s="22" t="s">
        <v>88</v>
      </c>
      <c r="B79" s="17">
        <v>1.7851002865329499</v>
      </c>
      <c r="C79" s="17">
        <v>1.9392523364486001</v>
      </c>
      <c r="D79" s="17">
        <v>1.88614800759013</v>
      </c>
      <c r="E79" s="17">
        <v>2.0322061191626402</v>
      </c>
      <c r="F79" s="17">
        <v>2.1138845553822199</v>
      </c>
      <c r="G79" s="17">
        <v>2.2514970059880199</v>
      </c>
      <c r="H79" s="17">
        <v>2.3863636363636398</v>
      </c>
      <c r="I79" s="17">
        <v>2.3568075117370899</v>
      </c>
      <c r="J79" s="17">
        <v>2.20506912442396</v>
      </c>
    </row>
    <row r="80" spans="1:10" x14ac:dyDescent="0.2">
      <c r="A80" s="22" t="s">
        <v>108</v>
      </c>
      <c r="B80" s="17">
        <v>1.5869644818747699</v>
      </c>
      <c r="C80" s="17">
        <v>1.60716417910448</v>
      </c>
      <c r="D80" s="17">
        <v>1.6374854481955801</v>
      </c>
      <c r="E80" s="17">
        <v>1.7023885013739199</v>
      </c>
      <c r="F80" s="17">
        <v>1.74553376906318</v>
      </c>
      <c r="G80" s="17">
        <v>1.79301857238756</v>
      </c>
      <c r="H80" s="17">
        <v>1.82760141093474</v>
      </c>
      <c r="I80" s="17">
        <v>1.8885754583920999</v>
      </c>
      <c r="J80" s="17">
        <v>1.84804445394315</v>
      </c>
    </row>
    <row r="81" spans="1:10" x14ac:dyDescent="0.2">
      <c r="A81" s="22" t="s">
        <v>90</v>
      </c>
      <c r="B81" s="17">
        <v>2.2851985559566801</v>
      </c>
      <c r="C81" s="17">
        <v>2.3441734417344202</v>
      </c>
      <c r="D81" s="17">
        <v>2.46351084812623</v>
      </c>
      <c r="E81" s="17">
        <v>2.3204172876303999</v>
      </c>
      <c r="F81" s="17">
        <v>2.5364864864864902</v>
      </c>
      <c r="G81" s="17">
        <v>2.58939580764488</v>
      </c>
      <c r="H81" s="17">
        <v>2.6099195710455798</v>
      </c>
      <c r="I81" s="17">
        <v>2.5525641025641002</v>
      </c>
      <c r="J81" s="17">
        <v>2.5039893617021298</v>
      </c>
    </row>
    <row r="82" spans="1:10" x14ac:dyDescent="0.2">
      <c r="A82" s="21" t="s">
        <v>62</v>
      </c>
      <c r="B82" s="25">
        <v>1.26143790849673</v>
      </c>
      <c r="C82" s="25">
        <v>1.2536496350365001</v>
      </c>
      <c r="D82" s="25">
        <v>1.2156334231805901</v>
      </c>
      <c r="E82" s="25">
        <v>1.2147562582345199</v>
      </c>
      <c r="F82" s="25">
        <v>1.2258064516128999</v>
      </c>
      <c r="G82" s="25">
        <v>1.26446280991736</v>
      </c>
      <c r="H82" s="25">
        <v>1.2815533980582501</v>
      </c>
      <c r="I82" s="25">
        <v>1.27191011235955</v>
      </c>
      <c r="J82" s="25">
        <v>1.23384615384615</v>
      </c>
    </row>
    <row r="83" spans="1:10" x14ac:dyDescent="0.2">
      <c r="A83" s="22" t="s">
        <v>87</v>
      </c>
      <c r="B83" s="17">
        <v>1.453125</v>
      </c>
      <c r="C83" s="17">
        <v>1.5689655172413799</v>
      </c>
      <c r="D83" s="17">
        <v>1.4186046511627901</v>
      </c>
      <c r="E83" s="17">
        <v>1.47619047619048</v>
      </c>
      <c r="F83" s="17">
        <v>1.44285714285714</v>
      </c>
      <c r="G83" s="17">
        <v>1.55</v>
      </c>
      <c r="H83" s="17">
        <v>1.67105263157895</v>
      </c>
      <c r="I83" s="17">
        <v>1.70491803278689</v>
      </c>
      <c r="J83" s="17">
        <v>1.5106382978723401</v>
      </c>
    </row>
    <row r="84" spans="1:10" x14ac:dyDescent="0.2">
      <c r="A84" s="22" t="s">
        <v>52</v>
      </c>
      <c r="B84" s="17">
        <v>1.1272727272727301</v>
      </c>
      <c r="C84" s="17">
        <v>1.0757575757575799</v>
      </c>
      <c r="D84" s="17">
        <v>1.0333333333333301</v>
      </c>
      <c r="E84" s="17">
        <v>1.0609756097561001</v>
      </c>
      <c r="F84" s="17">
        <v>1.05</v>
      </c>
      <c r="G84" s="17">
        <v>1.1346153846153799</v>
      </c>
      <c r="H84" s="17">
        <v>1.1044776119402999</v>
      </c>
      <c r="I84" s="17">
        <v>1.07894736842105</v>
      </c>
      <c r="J84" s="17">
        <v>1.0980392156862699</v>
      </c>
    </row>
    <row r="85" spans="1:10" x14ac:dyDescent="0.2">
      <c r="A85" s="22" t="s">
        <v>88</v>
      </c>
      <c r="B85" s="17">
        <v>1.23529411764706</v>
      </c>
      <c r="C85" s="17">
        <v>1.44</v>
      </c>
      <c r="D85" s="17">
        <v>1.29411764705882</v>
      </c>
      <c r="E85" s="17">
        <v>1.16279069767442</v>
      </c>
      <c r="F85" s="17">
        <v>1.3125</v>
      </c>
      <c r="G85" s="17">
        <v>1.0625</v>
      </c>
      <c r="H85" s="17">
        <v>1.24</v>
      </c>
      <c r="I85" s="17">
        <v>1.26315789473684</v>
      </c>
      <c r="J85" s="17">
        <v>1.30232558139535</v>
      </c>
    </row>
    <row r="86" spans="1:10" x14ac:dyDescent="0.2">
      <c r="A86" s="22" t="s">
        <v>108</v>
      </c>
      <c r="B86" s="17">
        <v>1.24528301886792</v>
      </c>
      <c r="C86" s="17">
        <v>1.21428571428571</v>
      </c>
      <c r="D86" s="17">
        <v>1.20419847328244</v>
      </c>
      <c r="E86" s="17">
        <v>1.1973929236499099</v>
      </c>
      <c r="F86" s="17">
        <v>1.2118811881188101</v>
      </c>
      <c r="G86" s="17">
        <v>1.2549889135254999</v>
      </c>
      <c r="H86" s="17">
        <v>1.2477272727272699</v>
      </c>
      <c r="I86" s="17">
        <v>1.2006269592476499</v>
      </c>
      <c r="J86" s="17">
        <v>1.2137096774193501</v>
      </c>
    </row>
    <row r="87" spans="1:10" x14ac:dyDescent="0.2">
      <c r="A87" s="22" t="s">
        <v>90</v>
      </c>
      <c r="B87" s="17">
        <v>1.4</v>
      </c>
      <c r="C87" s="17">
        <v>1.8571428571428601</v>
      </c>
      <c r="D87" s="17">
        <v>1.5</v>
      </c>
      <c r="E87" s="17">
        <v>1.3846153846153799</v>
      </c>
      <c r="F87" s="17">
        <v>1.4</v>
      </c>
      <c r="G87" s="17">
        <v>1.3</v>
      </c>
      <c r="H87" s="17">
        <v>1.1000000000000001</v>
      </c>
      <c r="I87" s="17">
        <v>1.75</v>
      </c>
      <c r="J87" s="17">
        <v>1.3076923076923099</v>
      </c>
    </row>
    <row r="88" spans="1:10" x14ac:dyDescent="0.2">
      <c r="A88" s="21" t="s">
        <v>63</v>
      </c>
      <c r="B88" s="25">
        <v>1.37518463810931</v>
      </c>
      <c r="C88" s="25">
        <v>1.33374587458746</v>
      </c>
      <c r="D88" s="25">
        <v>1.31828034682081</v>
      </c>
      <c r="E88" s="25">
        <v>1.32830585759383</v>
      </c>
      <c r="F88" s="25">
        <v>1.31457323891167</v>
      </c>
      <c r="G88" s="25">
        <v>1.3104884513441899</v>
      </c>
      <c r="H88" s="25">
        <v>1.3325974981604101</v>
      </c>
      <c r="I88" s="25">
        <v>1.36109899694723</v>
      </c>
      <c r="J88" s="25">
        <v>1.37590187590188</v>
      </c>
    </row>
    <row r="89" spans="1:10" x14ac:dyDescent="0.2">
      <c r="A89" s="22" t="s">
        <v>87</v>
      </c>
      <c r="B89" s="17">
        <v>1.32380952380952</v>
      </c>
      <c r="C89" s="17">
        <v>1.3444444444444399</v>
      </c>
      <c r="D89" s="17">
        <v>1.3107344632768401</v>
      </c>
      <c r="E89" s="17">
        <v>1.3556581986143199</v>
      </c>
      <c r="F89" s="17">
        <v>1.2464589235127499</v>
      </c>
      <c r="G89" s="17">
        <v>1.27863777089783</v>
      </c>
      <c r="H89" s="17">
        <v>1.34438775510204</v>
      </c>
      <c r="I89" s="17">
        <v>1.32903225806452</v>
      </c>
      <c r="J89" s="17">
        <v>1.40949554896142</v>
      </c>
    </row>
    <row r="90" spans="1:10" x14ac:dyDescent="0.2">
      <c r="A90" s="22" t="s">
        <v>52</v>
      </c>
      <c r="B90" s="17">
        <v>1.24066390041494</v>
      </c>
      <c r="C90" s="17">
        <v>1.1839999999999999</v>
      </c>
      <c r="D90" s="17">
        <v>1.16379310344828</v>
      </c>
      <c r="E90" s="17">
        <v>1.1778846153846201</v>
      </c>
      <c r="F90" s="17">
        <v>1.1849710982659001</v>
      </c>
      <c r="G90" s="17">
        <v>1.16417910447761</v>
      </c>
      <c r="H90" s="17">
        <v>1.19463087248322</v>
      </c>
      <c r="I90" s="17">
        <v>1.1388888888888899</v>
      </c>
      <c r="J90" s="17">
        <v>1.1951219512195099</v>
      </c>
    </row>
    <row r="91" spans="1:10" x14ac:dyDescent="0.2">
      <c r="A91" s="22" t="s">
        <v>88</v>
      </c>
      <c r="B91" s="17">
        <v>1.52482269503546</v>
      </c>
      <c r="C91" s="17">
        <v>1.4946808510638301</v>
      </c>
      <c r="D91" s="17">
        <v>1.43069306930693</v>
      </c>
      <c r="E91" s="17">
        <v>1.4415584415584399</v>
      </c>
      <c r="F91" s="17">
        <v>1.4079999999999999</v>
      </c>
      <c r="G91" s="17">
        <v>1.3879999999999999</v>
      </c>
      <c r="H91" s="17">
        <v>1.4186046511627901</v>
      </c>
      <c r="I91" s="17">
        <v>1.4770992366412199</v>
      </c>
      <c r="J91" s="17">
        <v>1.4376731301939101</v>
      </c>
    </row>
    <row r="92" spans="1:10" x14ac:dyDescent="0.2">
      <c r="A92" s="22" t="s">
        <v>108</v>
      </c>
      <c r="B92" s="17">
        <v>1.37320211960636</v>
      </c>
      <c r="C92" s="17">
        <v>1.32124352331606</v>
      </c>
      <c r="D92" s="17">
        <v>1.2996020466174001</v>
      </c>
      <c r="E92" s="17">
        <v>1.32002348796242</v>
      </c>
      <c r="F92" s="17">
        <v>1.3139318885448901</v>
      </c>
      <c r="G92" s="17">
        <v>1.3005018820577201</v>
      </c>
      <c r="H92" s="17">
        <v>1.3264669163545599</v>
      </c>
      <c r="I92" s="17">
        <v>1.3448275862068999</v>
      </c>
      <c r="J92" s="17">
        <v>1.35524728588661</v>
      </c>
    </row>
    <row r="93" spans="1:10" x14ac:dyDescent="0.2">
      <c r="A93" s="22" t="s">
        <v>90</v>
      </c>
      <c r="B93" s="17">
        <v>1.58474576271186</v>
      </c>
      <c r="C93" s="17">
        <v>1.4709302325581399</v>
      </c>
      <c r="D93" s="17">
        <v>1.5384615384615401</v>
      </c>
      <c r="E93" s="17">
        <v>1.35507246376812</v>
      </c>
      <c r="F93" s="17">
        <v>1.3972602739726001</v>
      </c>
      <c r="G93" s="17">
        <v>1.3882352941176499</v>
      </c>
      <c r="H93" s="17">
        <v>1.33211678832117</v>
      </c>
      <c r="I93" s="17">
        <v>1.4332344213649899</v>
      </c>
      <c r="J93" s="17">
        <v>1.45392491467577</v>
      </c>
    </row>
    <row r="94" spans="1:10" x14ac:dyDescent="0.2">
      <c r="A94" s="21" t="s">
        <v>64</v>
      </c>
      <c r="B94" s="25">
        <v>1.1404853128991099</v>
      </c>
      <c r="C94" s="25">
        <v>1.15899122807018</v>
      </c>
      <c r="D94" s="25">
        <v>1.14390467461045</v>
      </c>
      <c r="E94" s="25">
        <v>1.13740458015267</v>
      </c>
      <c r="F94" s="25">
        <v>1.1424124513618701</v>
      </c>
      <c r="G94" s="25">
        <v>1.13851080864692</v>
      </c>
      <c r="H94" s="25">
        <v>1.15642023346304</v>
      </c>
      <c r="I94" s="25">
        <v>1.1467146714671499</v>
      </c>
      <c r="J94" s="25">
        <v>1.14463452566096</v>
      </c>
    </row>
    <row r="95" spans="1:10" x14ac:dyDescent="0.2">
      <c r="A95" s="22" t="s">
        <v>87</v>
      </c>
      <c r="B95" s="17">
        <v>1.1811594202898501</v>
      </c>
      <c r="C95" s="17">
        <v>1.2</v>
      </c>
      <c r="D95" s="17">
        <v>1.1599999999999999</v>
      </c>
      <c r="E95" s="17">
        <v>1.1023622047244099</v>
      </c>
      <c r="F95" s="17">
        <v>1.1828358208955201</v>
      </c>
      <c r="G95" s="17">
        <v>1.1646090534979401</v>
      </c>
      <c r="H95" s="17">
        <v>1.125</v>
      </c>
      <c r="I95" s="17">
        <v>1.12962962962963</v>
      </c>
      <c r="J95" s="17">
        <v>1.17622950819672</v>
      </c>
    </row>
    <row r="96" spans="1:10" x14ac:dyDescent="0.2">
      <c r="A96" s="22" t="s">
        <v>52</v>
      </c>
      <c r="B96" s="17">
        <v>1.0208333333333299</v>
      </c>
      <c r="C96" s="17">
        <v>1.02325581395349</v>
      </c>
      <c r="D96" s="17">
        <v>1.0263157894736801</v>
      </c>
      <c r="E96" s="17">
        <v>1</v>
      </c>
      <c r="F96" s="17">
        <v>1</v>
      </c>
      <c r="G96" s="17">
        <v>1.0263157894736801</v>
      </c>
      <c r="H96" s="17">
        <v>1</v>
      </c>
      <c r="I96" s="17">
        <v>1.1000000000000001</v>
      </c>
      <c r="J96" s="17">
        <v>1.0322580645161299</v>
      </c>
    </row>
    <row r="97" spans="1:10" x14ac:dyDescent="0.2">
      <c r="A97" s="22" t="s">
        <v>88</v>
      </c>
      <c r="B97" s="17">
        <v>1.26356589147287</v>
      </c>
      <c r="C97" s="17">
        <v>1.2337662337662301</v>
      </c>
      <c r="D97" s="17">
        <v>1.21383647798742</v>
      </c>
      <c r="E97" s="17">
        <v>1.2916666666666701</v>
      </c>
      <c r="F97" s="17">
        <v>1.18974358974359</v>
      </c>
      <c r="G97" s="17">
        <v>1.21238938053097</v>
      </c>
      <c r="H97" s="17">
        <v>1.25</v>
      </c>
      <c r="I97" s="17">
        <v>1.175</v>
      </c>
      <c r="J97" s="17">
        <v>1.2222222222222201</v>
      </c>
    </row>
    <row r="98" spans="1:10" x14ac:dyDescent="0.2">
      <c r="A98" s="22" t="s">
        <v>108</v>
      </c>
      <c r="B98" s="17">
        <v>1.08549222797927</v>
      </c>
      <c r="C98" s="17">
        <v>1.0887850467289699</v>
      </c>
      <c r="D98" s="17">
        <v>1.10642201834862</v>
      </c>
      <c r="E98" s="17">
        <v>1.0988835725677799</v>
      </c>
      <c r="F98" s="17">
        <v>1.0891938250428801</v>
      </c>
      <c r="G98" s="17">
        <v>1.0849802371541499</v>
      </c>
      <c r="H98" s="17">
        <v>1.1272727272727301</v>
      </c>
      <c r="I98" s="17">
        <v>1.1138952164009099</v>
      </c>
      <c r="J98" s="17">
        <v>1.09074733096085</v>
      </c>
    </row>
    <row r="99" spans="1:10" x14ac:dyDescent="0.2">
      <c r="A99" s="23" t="s">
        <v>90</v>
      </c>
      <c r="B99" s="19">
        <v>1.2073170731707299</v>
      </c>
      <c r="C99" s="19">
        <v>1.2887323943661999</v>
      </c>
      <c r="D99" s="19">
        <v>1.21476510067114</v>
      </c>
      <c r="E99" s="19">
        <v>1.1956521739130399</v>
      </c>
      <c r="F99" s="19">
        <v>1.22167487684729</v>
      </c>
      <c r="G99" s="19">
        <v>1.17372881355932</v>
      </c>
      <c r="H99" s="19">
        <v>1.1886792452830199</v>
      </c>
      <c r="I99" s="19">
        <v>1.2079646017699099</v>
      </c>
      <c r="J99" s="19">
        <v>1.1755319148936201</v>
      </c>
    </row>
    <row r="101" spans="1:10" x14ac:dyDescent="0.2">
      <c r="A101" s="13" t="s">
        <v>20</v>
      </c>
    </row>
    <row r="102" spans="1:10" x14ac:dyDescent="0.2">
      <c r="A102" s="13" t="s">
        <v>109</v>
      </c>
    </row>
    <row r="103" spans="1:10" x14ac:dyDescent="0.2">
      <c r="A103" s="13" t="s">
        <v>73</v>
      </c>
    </row>
    <row r="104" spans="1:10" x14ac:dyDescent="0.2">
      <c r="A104" s="13" t="s">
        <v>74</v>
      </c>
    </row>
    <row r="105" spans="1:10" x14ac:dyDescent="0.2">
      <c r="A105" s="13" t="s">
        <v>24</v>
      </c>
    </row>
    <row r="106" spans="1:10" x14ac:dyDescent="0.2">
      <c r="A106" s="13"/>
    </row>
    <row r="107" spans="1:10" x14ac:dyDescent="0.2">
      <c r="A107" s="13" t="s">
        <v>141</v>
      </c>
    </row>
    <row r="108" spans="1:10" x14ac:dyDescent="0.2">
      <c r="A108" s="13" t="s">
        <v>276</v>
      </c>
    </row>
  </sheetData>
  <mergeCells count="1">
    <mergeCell ref="B6:J6"/>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J108"/>
  <sheetViews>
    <sheetView showGridLines="0" workbookViewId="0">
      <pane xSplit="1" ySplit="6" topLeftCell="B79"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HYPERLINK("#'Contents'!A33", "Link to contents")</f>
        <v>Link to contents</v>
      </c>
    </row>
    <row r="3" spans="1:10" ht="15" x14ac:dyDescent="0.25">
      <c r="A3" s="2" t="s">
        <v>115</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1" t="s">
        <v>60</v>
      </c>
      <c r="B8" s="25">
        <v>3.85835247779637</v>
      </c>
      <c r="C8" s="25">
        <v>3.72860128641969</v>
      </c>
      <c r="D8" s="25">
        <v>3.7332473482353099</v>
      </c>
      <c r="E8" s="25">
        <v>3.15384672210384</v>
      </c>
      <c r="F8" s="25">
        <v>3.2410667991156101</v>
      </c>
      <c r="G8" s="25">
        <v>3.3261462108279898</v>
      </c>
      <c r="H8" s="25">
        <v>3.3239334747759699</v>
      </c>
      <c r="I8" s="25">
        <v>3.1093622325803998</v>
      </c>
      <c r="J8" s="25">
        <v>2.89770460300499</v>
      </c>
    </row>
    <row r="9" spans="1:10" x14ac:dyDescent="0.2">
      <c r="A9" s="22" t="s">
        <v>87</v>
      </c>
      <c r="B9" s="17">
        <v>3.7850360302663399</v>
      </c>
      <c r="C9" s="17">
        <v>2.87734357161359</v>
      </c>
      <c r="D9" s="17">
        <v>3.4691861068393801</v>
      </c>
      <c r="E9" s="17">
        <v>3.1167542958886298</v>
      </c>
      <c r="F9" s="17">
        <v>3.4429085512728701</v>
      </c>
      <c r="G9" s="17">
        <v>3.32869552583941</v>
      </c>
      <c r="H9" s="17">
        <v>3.3312084875735</v>
      </c>
      <c r="I9" s="17">
        <v>3.0801672645882898</v>
      </c>
      <c r="J9" s="17">
        <v>3.0694393149232702</v>
      </c>
    </row>
    <row r="10" spans="1:10" x14ac:dyDescent="0.2">
      <c r="A10" s="22" t="s">
        <v>52</v>
      </c>
      <c r="B10" s="17">
        <v>1.6282918675829401</v>
      </c>
      <c r="C10" s="17">
        <v>1.6884468835189399</v>
      </c>
      <c r="D10" s="17">
        <v>1.7015272510519599</v>
      </c>
      <c r="E10" s="17">
        <v>1.67660952969072</v>
      </c>
      <c r="F10" s="17">
        <v>1.7193987578776799</v>
      </c>
      <c r="G10" s="17">
        <v>1.8482912030718499</v>
      </c>
      <c r="H10" s="17">
        <v>2.2935659979518999</v>
      </c>
      <c r="I10" s="17">
        <v>1.9209452444398001</v>
      </c>
      <c r="J10" s="17">
        <v>1.3134033763056501</v>
      </c>
    </row>
    <row r="11" spans="1:10" x14ac:dyDescent="0.2">
      <c r="A11" s="22" t="s">
        <v>88</v>
      </c>
      <c r="B11" s="17">
        <v>3.0064481275456298</v>
      </c>
      <c r="C11" s="17">
        <v>4.0487939520163101</v>
      </c>
      <c r="D11" s="17">
        <v>3.03325010963668</v>
      </c>
      <c r="E11" s="17">
        <v>3.7470475773387699</v>
      </c>
      <c r="F11" s="17">
        <v>3.9674373215875298</v>
      </c>
      <c r="G11" s="17">
        <v>3.5863377898972799</v>
      </c>
      <c r="H11" s="17">
        <v>4.08804047073777</v>
      </c>
      <c r="I11" s="17">
        <v>3.84604394231234</v>
      </c>
      <c r="J11" s="17">
        <v>3.2645205939708402</v>
      </c>
    </row>
    <row r="12" spans="1:10" x14ac:dyDescent="0.2">
      <c r="A12" s="22" t="s">
        <v>108</v>
      </c>
      <c r="B12" s="17">
        <v>4.1419766664075404</v>
      </c>
      <c r="C12" s="17">
        <v>4.0423793543129598</v>
      </c>
      <c r="D12" s="17">
        <v>3.8905211837142399</v>
      </c>
      <c r="E12" s="17">
        <v>3.1103679643828399</v>
      </c>
      <c r="F12" s="17">
        <v>3.0373137281775402</v>
      </c>
      <c r="G12" s="17">
        <v>3.1050553593741199</v>
      </c>
      <c r="H12" s="17">
        <v>3.0030219941626202</v>
      </c>
      <c r="I12" s="17">
        <v>2.8393174424680301</v>
      </c>
      <c r="J12" s="17">
        <v>2.6931406344218498</v>
      </c>
    </row>
    <row r="13" spans="1:10" x14ac:dyDescent="0.2">
      <c r="A13" s="22" t="s">
        <v>90</v>
      </c>
      <c r="B13" s="17">
        <v>4.4648788660034704</v>
      </c>
      <c r="C13" s="17">
        <v>4.3127237242055099</v>
      </c>
      <c r="D13" s="17">
        <v>5.1636941595854999</v>
      </c>
      <c r="E13" s="17">
        <v>3.2870328333677601</v>
      </c>
      <c r="F13" s="17">
        <v>3.5727318496506899</v>
      </c>
      <c r="G13" s="17">
        <v>3.89632424058837</v>
      </c>
      <c r="H13" s="17">
        <v>3.8932117624540501</v>
      </c>
      <c r="I13" s="17">
        <v>3.6357693347421902</v>
      </c>
      <c r="J13" s="17">
        <v>3.2192827556800601</v>
      </c>
    </row>
    <row r="14" spans="1:10" x14ac:dyDescent="0.2">
      <c r="A14" s="21" t="s">
        <v>61</v>
      </c>
      <c r="B14" s="25">
        <v>1.0755590278712699</v>
      </c>
      <c r="C14" s="25">
        <v>1.13866404018435</v>
      </c>
      <c r="D14" s="25">
        <v>1.1528384310608399</v>
      </c>
      <c r="E14" s="25">
        <v>1.19465258616268</v>
      </c>
      <c r="F14" s="25">
        <v>1.2993143154646301</v>
      </c>
      <c r="G14" s="25">
        <v>1.3915055771221601</v>
      </c>
      <c r="H14" s="25">
        <v>1.4336877135338999</v>
      </c>
      <c r="I14" s="25">
        <v>1.40907750607705</v>
      </c>
      <c r="J14" s="25">
        <v>1.3639237399799899</v>
      </c>
    </row>
    <row r="15" spans="1:10" x14ac:dyDescent="0.2">
      <c r="A15" s="22" t="s">
        <v>87</v>
      </c>
      <c r="B15" s="17">
        <v>1.0242050497511399</v>
      </c>
      <c r="C15" s="17">
        <v>1.0895170108558301</v>
      </c>
      <c r="D15" s="17">
        <v>1.07815841190169</v>
      </c>
      <c r="E15" s="17">
        <v>1.1950274575577899</v>
      </c>
      <c r="F15" s="17">
        <v>1.3916518997999701</v>
      </c>
      <c r="G15" s="17">
        <v>1.61082713678832</v>
      </c>
      <c r="H15" s="17">
        <v>1.6285061256589799</v>
      </c>
      <c r="I15" s="17">
        <v>1.48900682294275</v>
      </c>
      <c r="J15" s="17">
        <v>1.5560817376769001</v>
      </c>
    </row>
    <row r="16" spans="1:10" x14ac:dyDescent="0.2">
      <c r="A16" s="22" t="s">
        <v>52</v>
      </c>
      <c r="B16" s="17">
        <v>0.447736041467241</v>
      </c>
      <c r="C16" s="17">
        <v>0.56615043565246304</v>
      </c>
      <c r="D16" s="17">
        <v>0.59310861107547097</v>
      </c>
      <c r="E16" s="17">
        <v>0.58668405015531899</v>
      </c>
      <c r="F16" s="17">
        <v>0.65319726474218098</v>
      </c>
      <c r="G16" s="17">
        <v>0.54617312708129695</v>
      </c>
      <c r="H16" s="17">
        <v>0.69320005466638102</v>
      </c>
      <c r="I16" s="17">
        <v>0.556508304104542</v>
      </c>
      <c r="J16" s="17">
        <v>0.53066863050523205</v>
      </c>
    </row>
    <row r="17" spans="1:10" x14ac:dyDescent="0.2">
      <c r="A17" s="22" t="s">
        <v>88</v>
      </c>
      <c r="B17" s="17">
        <v>0.98909976750544404</v>
      </c>
      <c r="C17" s="17">
        <v>1.1695243113531</v>
      </c>
      <c r="D17" s="17">
        <v>0.98890008228279902</v>
      </c>
      <c r="E17" s="17">
        <v>1.4159679783839401</v>
      </c>
      <c r="F17" s="17">
        <v>1.53414379092138</v>
      </c>
      <c r="G17" s="17">
        <v>1.7369210795807</v>
      </c>
      <c r="H17" s="17">
        <v>1.7560438561911</v>
      </c>
      <c r="I17" s="17">
        <v>1.6392178549172201</v>
      </c>
      <c r="J17" s="17">
        <v>1.3136983185745099</v>
      </c>
    </row>
    <row r="18" spans="1:10" x14ac:dyDescent="0.2">
      <c r="A18" s="22" t="s">
        <v>108</v>
      </c>
      <c r="B18" s="17">
        <v>1.0402744319264099</v>
      </c>
      <c r="C18" s="17">
        <v>1.1024181480744399</v>
      </c>
      <c r="D18" s="17">
        <v>1.11975859361226</v>
      </c>
      <c r="E18" s="17">
        <v>1.12598823509237</v>
      </c>
      <c r="F18" s="17">
        <v>1.1537320513170799</v>
      </c>
      <c r="G18" s="17">
        <v>1.11138897761956</v>
      </c>
      <c r="H18" s="17">
        <v>1.1968139504234501</v>
      </c>
      <c r="I18" s="17">
        <v>1.2695049205189</v>
      </c>
      <c r="J18" s="17">
        <v>1.21609536825436</v>
      </c>
    </row>
    <row r="19" spans="1:10" x14ac:dyDescent="0.2">
      <c r="A19" s="22" t="s">
        <v>90</v>
      </c>
      <c r="B19" s="17">
        <v>1.7514784519590201</v>
      </c>
      <c r="C19" s="17">
        <v>1.62746240502858</v>
      </c>
      <c r="D19" s="17">
        <v>1.7060640558983899</v>
      </c>
      <c r="E19" s="17">
        <v>1.4234083559444299</v>
      </c>
      <c r="F19" s="17">
        <v>1.6287499226033</v>
      </c>
      <c r="G19" s="17">
        <v>1.73001552683794</v>
      </c>
      <c r="H19" s="17">
        <v>1.6894542829464101</v>
      </c>
      <c r="I19" s="17">
        <v>1.5898025147150101</v>
      </c>
      <c r="J19" s="17">
        <v>1.7106139667676901</v>
      </c>
    </row>
    <row r="20" spans="1:10" x14ac:dyDescent="0.2">
      <c r="A20" s="21" t="s">
        <v>62</v>
      </c>
      <c r="B20" s="25">
        <v>0.46597233278149203</v>
      </c>
      <c r="C20" s="25">
        <v>0.56534057655301195</v>
      </c>
      <c r="D20" s="25">
        <v>0.51924857258794099</v>
      </c>
      <c r="E20" s="25">
        <v>0.46848276260759197</v>
      </c>
      <c r="F20" s="25">
        <v>0.49645106327649702</v>
      </c>
      <c r="G20" s="25">
        <v>0.50339357302495702</v>
      </c>
      <c r="H20" s="25">
        <v>0.60047883016799997</v>
      </c>
      <c r="I20" s="25">
        <v>0.62073295392984695</v>
      </c>
      <c r="J20" s="25">
        <v>0.56643677706045803</v>
      </c>
    </row>
    <row r="21" spans="1:10" x14ac:dyDescent="0.2">
      <c r="A21" s="22" t="s">
        <v>87</v>
      </c>
      <c r="B21" s="17">
        <v>0.42779263194649902</v>
      </c>
      <c r="C21" s="17">
        <v>0.92372120770566801</v>
      </c>
      <c r="D21" s="17">
        <v>0.83887049280786097</v>
      </c>
      <c r="E21" s="17">
        <v>0.64549722436790302</v>
      </c>
      <c r="F21" s="17">
        <v>0.779027636204913</v>
      </c>
      <c r="G21" s="17">
        <v>0.47756693294091901</v>
      </c>
      <c r="H21" s="17">
        <v>0.97809338340808105</v>
      </c>
      <c r="I21" s="17">
        <v>1.0316624861746799</v>
      </c>
      <c r="J21" s="17">
        <v>0.86887324245970998</v>
      </c>
    </row>
    <row r="22" spans="1:10" x14ac:dyDescent="0.2">
      <c r="A22" s="22" t="s">
        <v>52</v>
      </c>
      <c r="B22" s="17">
        <v>0.28867513459481298</v>
      </c>
      <c r="C22" s="17">
        <v>0.27735009811261502</v>
      </c>
      <c r="D22" s="17">
        <v>0.39223227027636798</v>
      </c>
      <c r="E22" s="17">
        <v>0.26226526415648099</v>
      </c>
      <c r="F22" s="17">
        <v>0.43969686527576402</v>
      </c>
      <c r="G22" s="17">
        <v>0.41403933560541301</v>
      </c>
      <c r="H22" s="17">
        <v>0.351250086657104</v>
      </c>
      <c r="I22" s="17">
        <v>0.46709936649691403</v>
      </c>
      <c r="J22" s="17">
        <v>0.41039134083406198</v>
      </c>
    </row>
    <row r="23" spans="1:10" x14ac:dyDescent="0.2">
      <c r="A23" s="22" t="s">
        <v>88</v>
      </c>
      <c r="B23" s="17">
        <v>0.89442719099991597</v>
      </c>
      <c r="C23" s="17" t="s">
        <v>72</v>
      </c>
      <c r="D23" s="17">
        <v>0.38924947208076099</v>
      </c>
      <c r="E23" s="17">
        <v>0.242535625036333</v>
      </c>
      <c r="F23" s="17">
        <v>0.483045891539648</v>
      </c>
      <c r="G23" s="17">
        <v>0</v>
      </c>
      <c r="H23" s="17">
        <v>0.33333333333333298</v>
      </c>
      <c r="I23" s="17">
        <v>0.50452497910951299</v>
      </c>
      <c r="J23" s="17">
        <v>0.64365030434678905</v>
      </c>
    </row>
    <row r="24" spans="1:10" x14ac:dyDescent="0.2">
      <c r="A24" s="22" t="s">
        <v>108</v>
      </c>
      <c r="B24" s="17">
        <v>0.45748301530298302</v>
      </c>
      <c r="C24" s="17">
        <v>0.44684445503631298</v>
      </c>
      <c r="D24" s="17">
        <v>0.44745710959124002</v>
      </c>
      <c r="E24" s="17">
        <v>0.47196233663817799</v>
      </c>
      <c r="F24" s="17">
        <v>0.43990033445151999</v>
      </c>
      <c r="G24" s="17">
        <v>0.52701532767819104</v>
      </c>
      <c r="H24" s="17">
        <v>0.46923054988353202</v>
      </c>
      <c r="I24" s="17">
        <v>0.48369571611020301</v>
      </c>
      <c r="J24" s="17">
        <v>0.47811353543114399</v>
      </c>
    </row>
    <row r="25" spans="1:10" x14ac:dyDescent="0.2">
      <c r="A25" s="22" t="s">
        <v>90</v>
      </c>
      <c r="B25" s="17" t="s">
        <v>72</v>
      </c>
      <c r="C25" s="17" t="s">
        <v>72</v>
      </c>
      <c r="D25" s="17" t="s">
        <v>72</v>
      </c>
      <c r="E25" s="17" t="s">
        <v>72</v>
      </c>
      <c r="F25" s="17" t="s">
        <v>72</v>
      </c>
      <c r="G25" s="17" t="s">
        <v>72</v>
      </c>
      <c r="H25" s="17" t="s">
        <v>72</v>
      </c>
      <c r="I25" s="17" t="s">
        <v>72</v>
      </c>
      <c r="J25" s="17">
        <v>0</v>
      </c>
    </row>
    <row r="26" spans="1:10" x14ac:dyDescent="0.2">
      <c r="A26" s="21" t="s">
        <v>63</v>
      </c>
      <c r="B26" s="25">
        <v>0.56651893012432297</v>
      </c>
      <c r="C26" s="25">
        <v>0.60938717885627303</v>
      </c>
      <c r="D26" s="25">
        <v>0.69283283408151097</v>
      </c>
      <c r="E26" s="25">
        <v>0.66546968407016105</v>
      </c>
      <c r="F26" s="25">
        <v>0.55875864299544598</v>
      </c>
      <c r="G26" s="25">
        <v>0.61395424875466298</v>
      </c>
      <c r="H26" s="25">
        <v>0.60566409035274504</v>
      </c>
      <c r="I26" s="25">
        <v>0.77108337894871004</v>
      </c>
      <c r="J26" s="25">
        <v>0.66109852855866502</v>
      </c>
    </row>
    <row r="27" spans="1:10" x14ac:dyDescent="0.2">
      <c r="A27" s="22" t="s">
        <v>87</v>
      </c>
      <c r="B27" s="17">
        <v>0.38664576746028101</v>
      </c>
      <c r="C27" s="17">
        <v>0.469690939980904</v>
      </c>
      <c r="D27" s="17">
        <v>1.0166689821220301</v>
      </c>
      <c r="E27" s="17">
        <v>0.64427154021021404</v>
      </c>
      <c r="F27" s="17">
        <v>0.57531375395774897</v>
      </c>
      <c r="G27" s="17">
        <v>0.45976859784143198</v>
      </c>
      <c r="H27" s="17">
        <v>0.60188812053215601</v>
      </c>
      <c r="I27" s="17">
        <v>0.58744592791766503</v>
      </c>
      <c r="J27" s="17">
        <v>0.49942594699786103</v>
      </c>
    </row>
    <row r="28" spans="1:10" x14ac:dyDescent="0.2">
      <c r="A28" s="22" t="s">
        <v>52</v>
      </c>
      <c r="B28" s="17">
        <v>0.32777006756156801</v>
      </c>
      <c r="C28" s="17">
        <v>0.72865356150347405</v>
      </c>
      <c r="D28" s="17">
        <v>0.39407807939039602</v>
      </c>
      <c r="E28" s="17">
        <v>0.45258249841812898</v>
      </c>
      <c r="F28" s="17">
        <v>0.245934688418982</v>
      </c>
      <c r="G28" s="17">
        <v>0.58112099678399698</v>
      </c>
      <c r="H28" s="17">
        <v>0.52730330976374995</v>
      </c>
      <c r="I28" s="17">
        <v>0.62994078834871203</v>
      </c>
      <c r="J28" s="17">
        <v>0.68080251431091499</v>
      </c>
    </row>
    <row r="29" spans="1:10" x14ac:dyDescent="0.2">
      <c r="A29" s="22" t="s">
        <v>88</v>
      </c>
      <c r="B29" s="17">
        <v>0.61913918736689</v>
      </c>
      <c r="C29" s="17">
        <v>0.66190810001024702</v>
      </c>
      <c r="D29" s="17">
        <v>0.88932342784681695</v>
      </c>
      <c r="E29" s="17">
        <v>0.82325018298654196</v>
      </c>
      <c r="F29" s="17">
        <v>0.53623795061930801</v>
      </c>
      <c r="G29" s="17">
        <v>0.82216560628197399</v>
      </c>
      <c r="H29" s="17">
        <v>0.77513685147099798</v>
      </c>
      <c r="I29" s="17">
        <v>0.79150803883572696</v>
      </c>
      <c r="J29" s="17">
        <v>1.02988895345779</v>
      </c>
    </row>
    <row r="30" spans="1:10" x14ac:dyDescent="0.2">
      <c r="A30" s="22" t="s">
        <v>108</v>
      </c>
      <c r="B30" s="17">
        <v>0.62770364819866198</v>
      </c>
      <c r="C30" s="17">
        <v>0.59288320660294203</v>
      </c>
      <c r="D30" s="17">
        <v>0.55315099906066401</v>
      </c>
      <c r="E30" s="17">
        <v>0.68361827063457303</v>
      </c>
      <c r="F30" s="17">
        <v>0.58449473398934804</v>
      </c>
      <c r="G30" s="17">
        <v>0.625814416567256</v>
      </c>
      <c r="H30" s="17">
        <v>0.568152081654276</v>
      </c>
      <c r="I30" s="17">
        <v>0.83645707414470105</v>
      </c>
      <c r="J30" s="17">
        <v>0.58174713067542305</v>
      </c>
    </row>
    <row r="31" spans="1:10" x14ac:dyDescent="0.2">
      <c r="A31" s="22" t="s">
        <v>90</v>
      </c>
      <c r="B31" s="17">
        <v>0.54831888055331601</v>
      </c>
      <c r="C31" s="17">
        <v>0.58359207512176503</v>
      </c>
      <c r="D31" s="17">
        <v>1.0742546199601599</v>
      </c>
      <c r="E31" s="17">
        <v>0.56386941568834703</v>
      </c>
      <c r="F31" s="17">
        <v>0.52943652150473197</v>
      </c>
      <c r="G31" s="17">
        <v>0.45877080383291402</v>
      </c>
      <c r="H31" s="17">
        <v>0.62466317454501297</v>
      </c>
      <c r="I31" s="17">
        <v>0.64001201911791095</v>
      </c>
      <c r="J31" s="17">
        <v>0.45051063346696701</v>
      </c>
    </row>
    <row r="32" spans="1:10" x14ac:dyDescent="0.2">
      <c r="A32" s="21" t="s">
        <v>64</v>
      </c>
      <c r="B32" s="25">
        <v>0.33181220253080601</v>
      </c>
      <c r="C32" s="25">
        <v>0.38228420724211498</v>
      </c>
      <c r="D32" s="25">
        <v>0.37284945464741498</v>
      </c>
      <c r="E32" s="25">
        <v>0.37261776546229902</v>
      </c>
      <c r="F32" s="25">
        <v>0.37312425569701602</v>
      </c>
      <c r="G32" s="25">
        <v>0.385148627691488</v>
      </c>
      <c r="H32" s="25">
        <v>0.44045021183310101</v>
      </c>
      <c r="I32" s="25">
        <v>0.37501797483524102</v>
      </c>
      <c r="J32" s="25">
        <v>0.41949784071131502</v>
      </c>
    </row>
    <row r="33" spans="1:10" x14ac:dyDescent="0.2">
      <c r="A33" s="22" t="s">
        <v>87</v>
      </c>
      <c r="B33" s="17">
        <v>0.39167472590031999</v>
      </c>
      <c r="C33" s="17">
        <v>0.28790224128123698</v>
      </c>
      <c r="D33" s="17">
        <v>0.44579311463624299</v>
      </c>
      <c r="E33" s="17">
        <v>0.44436204509233701</v>
      </c>
      <c r="F33" s="17">
        <v>0.418212817575351</v>
      </c>
      <c r="G33" s="17">
        <v>0.38181153878699797</v>
      </c>
      <c r="H33" s="17">
        <v>0.31027471097463999</v>
      </c>
      <c r="I33" s="17">
        <v>0.331133089266261</v>
      </c>
      <c r="J33" s="17">
        <v>0.47180794792587699</v>
      </c>
    </row>
    <row r="34" spans="1:10" x14ac:dyDescent="0.2">
      <c r="A34" s="22" t="s">
        <v>52</v>
      </c>
      <c r="B34" s="17">
        <v>0</v>
      </c>
      <c r="C34" s="17">
        <v>0</v>
      </c>
      <c r="D34" s="17">
        <v>0.37796447300922698</v>
      </c>
      <c r="E34" s="17">
        <v>0</v>
      </c>
      <c r="F34" s="17">
        <v>0</v>
      </c>
      <c r="G34" s="17">
        <v>0</v>
      </c>
      <c r="H34" s="17">
        <v>0</v>
      </c>
      <c r="I34" s="17">
        <v>0</v>
      </c>
      <c r="J34" s="17">
        <v>0</v>
      </c>
    </row>
    <row r="35" spans="1:10" x14ac:dyDescent="0.2">
      <c r="A35" s="22" t="s">
        <v>88</v>
      </c>
      <c r="B35" s="17">
        <v>0.33783196234608798</v>
      </c>
      <c r="C35" s="17">
        <v>0.37904902178945199</v>
      </c>
      <c r="D35" s="17">
        <v>0.29614458108029901</v>
      </c>
      <c r="E35" s="17">
        <v>0.42825670513936898</v>
      </c>
      <c r="F35" s="17">
        <v>0.52722134604906701</v>
      </c>
      <c r="G35" s="17">
        <v>0.446428780161928</v>
      </c>
      <c r="H35" s="17">
        <v>0.56547750821949205</v>
      </c>
      <c r="I35" s="17">
        <v>0.37273011540220202</v>
      </c>
      <c r="J35" s="17">
        <v>0.57084868800970501</v>
      </c>
    </row>
    <row r="36" spans="1:10" x14ac:dyDescent="0.2">
      <c r="A36" s="22" t="s">
        <v>108</v>
      </c>
      <c r="B36" s="17">
        <v>0.31844693546056502</v>
      </c>
      <c r="C36" s="17">
        <v>0.38275135458908</v>
      </c>
      <c r="D36" s="17">
        <v>0.32769523933705502</v>
      </c>
      <c r="E36" s="17">
        <v>0.35136764003412801</v>
      </c>
      <c r="F36" s="17">
        <v>0.31239088859988901</v>
      </c>
      <c r="G36" s="17">
        <v>0.23428979967449701</v>
      </c>
      <c r="H36" s="17">
        <v>0.25574787730142801</v>
      </c>
      <c r="I36" s="17">
        <v>0.42307398482848801</v>
      </c>
      <c r="J36" s="17">
        <v>0.28003473514465699</v>
      </c>
    </row>
    <row r="37" spans="1:10" x14ac:dyDescent="0.2">
      <c r="A37" s="23" t="s">
        <v>90</v>
      </c>
      <c r="B37" s="19">
        <v>0.36313651960128102</v>
      </c>
      <c r="C37" s="19">
        <v>0.58786753209725495</v>
      </c>
      <c r="D37" s="19">
        <v>0.47744841527364201</v>
      </c>
      <c r="E37" s="19">
        <v>0.30053715351876398</v>
      </c>
      <c r="F37" s="19">
        <v>0.34658349660669102</v>
      </c>
      <c r="G37" s="19">
        <v>0.52989085076597597</v>
      </c>
      <c r="H37" s="19">
        <v>0.67005939426048999</v>
      </c>
      <c r="I37" s="19">
        <v>0.34181280577896</v>
      </c>
      <c r="J37" s="19">
        <v>0.382385260431097</v>
      </c>
    </row>
    <row r="38" spans="1:10" x14ac:dyDescent="0.2">
      <c r="A38" s="9" t="s">
        <v>18</v>
      </c>
    </row>
    <row r="39" spans="1:10" x14ac:dyDescent="0.2">
      <c r="A39" s="21" t="s">
        <v>60</v>
      </c>
      <c r="B39" s="25">
        <v>3.3428481769898002</v>
      </c>
      <c r="C39" s="25">
        <v>3.2475965307349899</v>
      </c>
      <c r="D39" s="25">
        <v>3.1736253893231199</v>
      </c>
      <c r="E39" s="25">
        <v>3.1776626075537302</v>
      </c>
      <c r="F39" s="25">
        <v>3.3361350111905099</v>
      </c>
      <c r="G39" s="25">
        <v>3.2189437937474401</v>
      </c>
      <c r="H39" s="25">
        <v>3.3015500395814099</v>
      </c>
      <c r="I39" s="25">
        <v>3.1819342509870401</v>
      </c>
      <c r="J39" s="25">
        <v>3.0135029922221701</v>
      </c>
    </row>
    <row r="40" spans="1:10" x14ac:dyDescent="0.2">
      <c r="A40" s="22" t="s">
        <v>87</v>
      </c>
      <c r="B40" s="17">
        <v>3.13538357500228</v>
      </c>
      <c r="C40" s="17">
        <v>3.1548240071240099</v>
      </c>
      <c r="D40" s="17">
        <v>3.1144181830300401</v>
      </c>
      <c r="E40" s="17">
        <v>3.2287773186192501</v>
      </c>
      <c r="F40" s="17">
        <v>3.3687754210924701</v>
      </c>
      <c r="G40" s="17">
        <v>3.1699281064746301</v>
      </c>
      <c r="H40" s="17">
        <v>3.5269279723314</v>
      </c>
      <c r="I40" s="17">
        <v>3.17253294179852</v>
      </c>
      <c r="J40" s="17">
        <v>3.1736862397483998</v>
      </c>
    </row>
    <row r="41" spans="1:10" x14ac:dyDescent="0.2">
      <c r="A41" s="22" t="s">
        <v>52</v>
      </c>
      <c r="B41" s="17">
        <v>2.07912788269212</v>
      </c>
      <c r="C41" s="17">
        <v>2.0955153074858899</v>
      </c>
      <c r="D41" s="17">
        <v>1.8819866765409801</v>
      </c>
      <c r="E41" s="17">
        <v>1.96442562755004</v>
      </c>
      <c r="F41" s="17">
        <v>2.1180437795621798</v>
      </c>
      <c r="G41" s="17">
        <v>1.94784671316429</v>
      </c>
      <c r="H41" s="17">
        <v>2.1083084351185302</v>
      </c>
      <c r="I41" s="17">
        <v>1.50080716267236</v>
      </c>
      <c r="J41" s="17">
        <v>2.0443296957626602</v>
      </c>
    </row>
    <row r="42" spans="1:10" x14ac:dyDescent="0.2">
      <c r="A42" s="22" t="s">
        <v>88</v>
      </c>
      <c r="B42" s="17">
        <v>3.8870547685051999</v>
      </c>
      <c r="C42" s="17">
        <v>3.7007145210370398</v>
      </c>
      <c r="D42" s="17">
        <v>3.76673843421684</v>
      </c>
      <c r="E42" s="17">
        <v>3.27447751726136</v>
      </c>
      <c r="F42" s="17">
        <v>3.4509497420866202</v>
      </c>
      <c r="G42" s="17">
        <v>3.7501870432144702</v>
      </c>
      <c r="H42" s="17">
        <v>3.7434711699009999</v>
      </c>
      <c r="I42" s="17">
        <v>3.7517896483829598</v>
      </c>
      <c r="J42" s="17">
        <v>3.2077984834572502</v>
      </c>
    </row>
    <row r="43" spans="1:10" x14ac:dyDescent="0.2">
      <c r="A43" s="22" t="s">
        <v>108</v>
      </c>
      <c r="B43" s="17">
        <v>3.40764253284111</v>
      </c>
      <c r="C43" s="17">
        <v>3.2280733827270098</v>
      </c>
      <c r="D43" s="17">
        <v>3.0520924817131001</v>
      </c>
      <c r="E43" s="17">
        <v>3.1171460635518899</v>
      </c>
      <c r="F43" s="17">
        <v>3.2336905105827398</v>
      </c>
      <c r="G43" s="17">
        <v>3.0387937427846299</v>
      </c>
      <c r="H43" s="17">
        <v>3.0814197201675699</v>
      </c>
      <c r="I43" s="17">
        <v>2.9626158251161101</v>
      </c>
      <c r="J43" s="17">
        <v>2.8750213405903899</v>
      </c>
    </row>
    <row r="44" spans="1:10" x14ac:dyDescent="0.2">
      <c r="A44" s="22" t="s">
        <v>90</v>
      </c>
      <c r="B44" s="17">
        <v>3.6617102155766701</v>
      </c>
      <c r="C44" s="17">
        <v>3.79071375865822</v>
      </c>
      <c r="D44" s="17">
        <v>4.13164350591284</v>
      </c>
      <c r="E44" s="17">
        <v>3.58907114361164</v>
      </c>
      <c r="F44" s="17">
        <v>3.6428269444372301</v>
      </c>
      <c r="G44" s="17">
        <v>3.5136914480849599</v>
      </c>
      <c r="H44" s="17">
        <v>3.4586911253351902</v>
      </c>
      <c r="I44" s="17">
        <v>3.4716438768793298</v>
      </c>
      <c r="J44" s="17">
        <v>3.1090708550006201</v>
      </c>
    </row>
    <row r="45" spans="1:10" x14ac:dyDescent="0.2">
      <c r="A45" s="21" t="s">
        <v>61</v>
      </c>
      <c r="B45" s="25">
        <v>1.0545519343747001</v>
      </c>
      <c r="C45" s="25">
        <v>1.05089531547899</v>
      </c>
      <c r="D45" s="25">
        <v>1.0987588599301601</v>
      </c>
      <c r="E45" s="25">
        <v>1.1456352484142001</v>
      </c>
      <c r="F45" s="25">
        <v>1.22349582103329</v>
      </c>
      <c r="G45" s="25">
        <v>1.2690268736206201</v>
      </c>
      <c r="H45" s="25">
        <v>1.31431335018882</v>
      </c>
      <c r="I45" s="25">
        <v>1.3310443822029501</v>
      </c>
      <c r="J45" s="25">
        <v>1.2681695774402</v>
      </c>
    </row>
    <row r="46" spans="1:10" x14ac:dyDescent="0.2">
      <c r="A46" s="22" t="s">
        <v>87</v>
      </c>
      <c r="B46" s="17">
        <v>1.2699848514343699</v>
      </c>
      <c r="C46" s="17">
        <v>1.1100371431123801</v>
      </c>
      <c r="D46" s="17">
        <v>1.23631534579617</v>
      </c>
      <c r="E46" s="17">
        <v>1.2049609490787001</v>
      </c>
      <c r="F46" s="17">
        <v>1.42711597561118</v>
      </c>
      <c r="G46" s="17">
        <v>1.3755154238308001</v>
      </c>
      <c r="H46" s="17">
        <v>1.3414144230321601</v>
      </c>
      <c r="I46" s="17">
        <v>1.40690947094563</v>
      </c>
      <c r="J46" s="17">
        <v>1.33225182555585</v>
      </c>
    </row>
    <row r="47" spans="1:10" x14ac:dyDescent="0.2">
      <c r="A47" s="22" t="s">
        <v>52</v>
      </c>
      <c r="B47" s="17">
        <v>0.60933414664004604</v>
      </c>
      <c r="C47" s="17">
        <v>0.64290419553005895</v>
      </c>
      <c r="D47" s="17">
        <v>0.50962168293181898</v>
      </c>
      <c r="E47" s="17">
        <v>0.62662079999223197</v>
      </c>
      <c r="F47" s="17">
        <v>0.49873582354005003</v>
      </c>
      <c r="G47" s="17">
        <v>0.69151939682775798</v>
      </c>
      <c r="H47" s="17">
        <v>0.63912999344820198</v>
      </c>
      <c r="I47" s="17">
        <v>0.60131384061913196</v>
      </c>
      <c r="J47" s="17">
        <v>0.70344823173344995</v>
      </c>
    </row>
    <row r="48" spans="1:10" x14ac:dyDescent="0.2">
      <c r="A48" s="22" t="s">
        <v>88</v>
      </c>
      <c r="B48" s="17">
        <v>1.03635106862403</v>
      </c>
      <c r="C48" s="17">
        <v>1.1779505755131101</v>
      </c>
      <c r="D48" s="17">
        <v>1.2382900464933899</v>
      </c>
      <c r="E48" s="17">
        <v>1.25750686769206</v>
      </c>
      <c r="F48" s="17">
        <v>1.2810928022842201</v>
      </c>
      <c r="G48" s="17">
        <v>1.42270332236063</v>
      </c>
      <c r="H48" s="17">
        <v>1.54432019337886</v>
      </c>
      <c r="I48" s="17">
        <v>1.5360403700796601</v>
      </c>
      <c r="J48" s="17">
        <v>1.38216193077515</v>
      </c>
    </row>
    <row r="49" spans="1:10" x14ac:dyDescent="0.2">
      <c r="A49" s="22" t="s">
        <v>108</v>
      </c>
      <c r="B49" s="17">
        <v>0.95743121417518395</v>
      </c>
      <c r="C49" s="17">
        <v>0.96091886379975799</v>
      </c>
      <c r="D49" s="17">
        <v>0.96279925159479796</v>
      </c>
      <c r="E49" s="17">
        <v>1.07084117877347</v>
      </c>
      <c r="F49" s="17">
        <v>1.0597831603624901</v>
      </c>
      <c r="G49" s="17">
        <v>1.1344583481228101</v>
      </c>
      <c r="H49" s="17">
        <v>1.18948889031112</v>
      </c>
      <c r="I49" s="17">
        <v>1.1885323065097799</v>
      </c>
      <c r="J49" s="17">
        <v>1.1776783600557199</v>
      </c>
    </row>
    <row r="50" spans="1:10" x14ac:dyDescent="0.2">
      <c r="A50" s="22" t="s">
        <v>90</v>
      </c>
      <c r="B50" s="17">
        <v>1.3619485001176399</v>
      </c>
      <c r="C50" s="17">
        <v>1.33179543836131</v>
      </c>
      <c r="D50" s="17">
        <v>1.46555031565705</v>
      </c>
      <c r="E50" s="17">
        <v>1.3536163273533801</v>
      </c>
      <c r="F50" s="17">
        <v>1.46860201393972</v>
      </c>
      <c r="G50" s="17">
        <v>1.4475156848089501</v>
      </c>
      <c r="H50" s="17">
        <v>1.5235975652835001</v>
      </c>
      <c r="I50" s="17">
        <v>1.5127889963091601</v>
      </c>
      <c r="J50" s="17">
        <v>1.4394324319904299</v>
      </c>
    </row>
    <row r="51" spans="1:10" x14ac:dyDescent="0.2">
      <c r="A51" s="21" t="s">
        <v>62</v>
      </c>
      <c r="B51" s="25">
        <v>0.62277164117181405</v>
      </c>
      <c r="C51" s="25">
        <v>0.56781845455681401</v>
      </c>
      <c r="D51" s="25">
        <v>0.50099390149777201</v>
      </c>
      <c r="E51" s="25">
        <v>0.51118354340595995</v>
      </c>
      <c r="F51" s="25">
        <v>0.49500602576437402</v>
      </c>
      <c r="G51" s="25">
        <v>0.57838360922250898</v>
      </c>
      <c r="H51" s="25">
        <v>0.60963904279216596</v>
      </c>
      <c r="I51" s="25">
        <v>0.61765311046147997</v>
      </c>
      <c r="J51" s="25">
        <v>0.482705850302735</v>
      </c>
    </row>
    <row r="52" spans="1:10" x14ac:dyDescent="0.2">
      <c r="A52" s="22" t="s">
        <v>87</v>
      </c>
      <c r="B52" s="17">
        <v>1.08947534241906</v>
      </c>
      <c r="C52" s="17">
        <v>0.70647628014169905</v>
      </c>
      <c r="D52" s="17">
        <v>0.58722021951470305</v>
      </c>
      <c r="E52" s="17">
        <v>0.70400042505698901</v>
      </c>
      <c r="F52" s="17">
        <v>0.62011374988943102</v>
      </c>
      <c r="G52" s="17">
        <v>0.91131103629773302</v>
      </c>
      <c r="H52" s="17">
        <v>0.80877539963751599</v>
      </c>
      <c r="I52" s="17">
        <v>1.1189425902722601</v>
      </c>
      <c r="J52" s="17">
        <v>0.38069349381344098</v>
      </c>
    </row>
    <row r="53" spans="1:10" x14ac:dyDescent="0.2">
      <c r="A53" s="22" t="s">
        <v>52</v>
      </c>
      <c r="B53" s="17">
        <v>0.35060460356342599</v>
      </c>
      <c r="C53" s="17">
        <v>0.26667876121581102</v>
      </c>
      <c r="D53" s="17">
        <v>0.125</v>
      </c>
      <c r="E53" s="17">
        <v>0.231212282322664</v>
      </c>
      <c r="F53" s="17">
        <v>0.13483997249264801</v>
      </c>
      <c r="G53" s="17">
        <v>0.393261560103012</v>
      </c>
      <c r="H53" s="17">
        <v>0.35816592283860299</v>
      </c>
      <c r="I53" s="17">
        <v>0</v>
      </c>
      <c r="J53" s="17">
        <v>0.17960530202677499</v>
      </c>
    </row>
    <row r="54" spans="1:10" x14ac:dyDescent="0.2">
      <c r="A54" s="22" t="s">
        <v>88</v>
      </c>
      <c r="B54" s="17">
        <v>0.28867513459481298</v>
      </c>
      <c r="C54" s="17">
        <v>0.51075391845524898</v>
      </c>
      <c r="D54" s="17">
        <v>0.78954203395172295</v>
      </c>
      <c r="E54" s="17">
        <v>0.51440779991693797</v>
      </c>
      <c r="F54" s="17">
        <v>0.54170775649541303</v>
      </c>
      <c r="G54" s="17">
        <v>0.276887462097269</v>
      </c>
      <c r="H54" s="17">
        <v>0.60207972893961503</v>
      </c>
      <c r="I54" s="17">
        <v>0.35355339059327401</v>
      </c>
      <c r="J54" s="17">
        <v>0.64633498880140905</v>
      </c>
    </row>
    <row r="55" spans="1:10" x14ac:dyDescent="0.2">
      <c r="A55" s="22" t="s">
        <v>108</v>
      </c>
      <c r="B55" s="17">
        <v>0.52733838667271105</v>
      </c>
      <c r="C55" s="17">
        <v>0.53758620345249297</v>
      </c>
      <c r="D55" s="17">
        <v>0.48781060782848101</v>
      </c>
      <c r="E55" s="17">
        <v>0.47221554642095398</v>
      </c>
      <c r="F55" s="17">
        <v>0.490183739704942</v>
      </c>
      <c r="G55" s="17">
        <v>0.54138124463045201</v>
      </c>
      <c r="H55" s="17">
        <v>0.59672487320893997</v>
      </c>
      <c r="I55" s="17">
        <v>0.44834368353998</v>
      </c>
      <c r="J55" s="17">
        <v>0.49201848295171002</v>
      </c>
    </row>
    <row r="56" spans="1:10" x14ac:dyDescent="0.2">
      <c r="A56" s="22" t="s">
        <v>90</v>
      </c>
      <c r="B56" s="17">
        <v>0.89442719099991597</v>
      </c>
      <c r="C56" s="17">
        <v>1.6431676725155</v>
      </c>
      <c r="D56" s="17">
        <v>0.78679579246944298</v>
      </c>
      <c r="E56" s="17">
        <v>0.92441627773717505</v>
      </c>
      <c r="F56" s="17">
        <v>0.75592894601845395</v>
      </c>
      <c r="G56" s="17">
        <v>0.46291004988627599</v>
      </c>
      <c r="H56" s="17">
        <v>0</v>
      </c>
      <c r="I56" s="17">
        <v>1.2110601416390001</v>
      </c>
      <c r="J56" s="17">
        <v>0.52704627669473003</v>
      </c>
    </row>
    <row r="57" spans="1:10" x14ac:dyDescent="0.2">
      <c r="A57" s="21" t="s">
        <v>63</v>
      </c>
      <c r="B57" s="25">
        <v>0.79024104531938499</v>
      </c>
      <c r="C57" s="25">
        <v>0.72048099072258998</v>
      </c>
      <c r="D57" s="25">
        <v>0.67058366768848898</v>
      </c>
      <c r="E57" s="25">
        <v>0.71536667969997203</v>
      </c>
      <c r="F57" s="25">
        <v>0.701944549605515</v>
      </c>
      <c r="G57" s="25">
        <v>0.639816136843667</v>
      </c>
      <c r="H57" s="25">
        <v>0.69358893017349199</v>
      </c>
      <c r="I57" s="25">
        <v>0.726489497387934</v>
      </c>
      <c r="J57" s="25">
        <v>0.76926127409561995</v>
      </c>
    </row>
    <row r="58" spans="1:10" x14ac:dyDescent="0.2">
      <c r="A58" s="22" t="s">
        <v>87</v>
      </c>
      <c r="B58" s="17">
        <v>0.73327621896783801</v>
      </c>
      <c r="C58" s="17">
        <v>0.762196724653734</v>
      </c>
      <c r="D58" s="17">
        <v>0.586199867688877</v>
      </c>
      <c r="E58" s="17">
        <v>0.80463654368911697</v>
      </c>
      <c r="F58" s="17">
        <v>0.54790816325685299</v>
      </c>
      <c r="G58" s="17">
        <v>0.58947520846432999</v>
      </c>
      <c r="H58" s="17">
        <v>0.67477627472230906</v>
      </c>
      <c r="I58" s="17">
        <v>0.64173882924445103</v>
      </c>
      <c r="J58" s="17">
        <v>0.89315667226254403</v>
      </c>
    </row>
    <row r="59" spans="1:10" x14ac:dyDescent="0.2">
      <c r="A59" s="22" t="s">
        <v>52</v>
      </c>
      <c r="B59" s="17">
        <v>0.65475888888853495</v>
      </c>
      <c r="C59" s="17">
        <v>0.48012021098733298</v>
      </c>
      <c r="D59" s="17">
        <v>0.40800477054520701</v>
      </c>
      <c r="E59" s="17">
        <v>0.50505458308159701</v>
      </c>
      <c r="F59" s="17">
        <v>0.54521962335371799</v>
      </c>
      <c r="G59" s="17">
        <v>0.608057589564304</v>
      </c>
      <c r="H59" s="17">
        <v>0.53040146892858997</v>
      </c>
      <c r="I59" s="17">
        <v>0.31797420482911598</v>
      </c>
      <c r="J59" s="17">
        <v>0.47074250187766598</v>
      </c>
    </row>
    <row r="60" spans="1:10" x14ac:dyDescent="0.2">
      <c r="A60" s="22" t="s">
        <v>88</v>
      </c>
      <c r="B60" s="17">
        <v>0.937601607397059</v>
      </c>
      <c r="C60" s="17">
        <v>0.99414392703019006</v>
      </c>
      <c r="D60" s="17">
        <v>0.71460575118027903</v>
      </c>
      <c r="E60" s="17">
        <v>0.80926481822913698</v>
      </c>
      <c r="F60" s="17">
        <v>0.88690917289141902</v>
      </c>
      <c r="G60" s="17">
        <v>0.71012522421405899</v>
      </c>
      <c r="H60" s="17">
        <v>0.78498349538601198</v>
      </c>
      <c r="I60" s="17">
        <v>0.78012995706298705</v>
      </c>
      <c r="J60" s="17">
        <v>0.64174769873093696</v>
      </c>
    </row>
    <row r="61" spans="1:10" x14ac:dyDescent="0.2">
      <c r="A61" s="22" t="s">
        <v>108</v>
      </c>
      <c r="B61" s="17">
        <v>0.761284742921153</v>
      </c>
      <c r="C61" s="17">
        <v>0.68855278638588002</v>
      </c>
      <c r="D61" s="17">
        <v>0.66775981974989695</v>
      </c>
      <c r="E61" s="17">
        <v>0.70006402156843595</v>
      </c>
      <c r="F61" s="17">
        <v>0.69597145427087503</v>
      </c>
      <c r="G61" s="17">
        <v>0.62667200800429301</v>
      </c>
      <c r="H61" s="17">
        <v>0.70345920358846603</v>
      </c>
      <c r="I61" s="17">
        <v>0.74724544560709505</v>
      </c>
      <c r="J61" s="17">
        <v>0.76854028230270799</v>
      </c>
    </row>
    <row r="62" spans="1:10" x14ac:dyDescent="0.2">
      <c r="A62" s="22" t="s">
        <v>90</v>
      </c>
      <c r="B62" s="17">
        <v>1.1135075167680699</v>
      </c>
      <c r="C62" s="17">
        <v>0.80364471280302296</v>
      </c>
      <c r="D62" s="17">
        <v>0.88690917289141902</v>
      </c>
      <c r="E62" s="17">
        <v>0.69239337284693203</v>
      </c>
      <c r="F62" s="17">
        <v>0.77913130073805303</v>
      </c>
      <c r="G62" s="17">
        <v>0.68483751021406702</v>
      </c>
      <c r="H62" s="17">
        <v>0.62510409126794497</v>
      </c>
      <c r="I62" s="17">
        <v>0.73896467849877401</v>
      </c>
      <c r="J62" s="17">
        <v>0.83328151153807295</v>
      </c>
    </row>
    <row r="63" spans="1:10" x14ac:dyDescent="0.2">
      <c r="A63" s="21" t="s">
        <v>64</v>
      </c>
      <c r="B63" s="25">
        <v>0.413802319739632</v>
      </c>
      <c r="C63" s="25">
        <v>0.436857182592229</v>
      </c>
      <c r="D63" s="25">
        <v>0.423634734592988</v>
      </c>
      <c r="E63" s="25">
        <v>0.42308454524346401</v>
      </c>
      <c r="F63" s="25">
        <v>0.421153323035725</v>
      </c>
      <c r="G63" s="25">
        <v>0.40369297596974801</v>
      </c>
      <c r="H63" s="25">
        <v>0.419554832902862</v>
      </c>
      <c r="I63" s="25">
        <v>0.40221363955730999</v>
      </c>
      <c r="J63" s="25">
        <v>0.39234399230184402</v>
      </c>
    </row>
    <row r="64" spans="1:10" x14ac:dyDescent="0.2">
      <c r="A64" s="22" t="s">
        <v>87</v>
      </c>
      <c r="B64" s="17">
        <v>0.41093122157420597</v>
      </c>
      <c r="C64" s="17">
        <v>0.52144824470725004</v>
      </c>
      <c r="D64" s="17">
        <v>0.45654870995958002</v>
      </c>
      <c r="E64" s="17">
        <v>0.30120921479851198</v>
      </c>
      <c r="F64" s="17">
        <v>0.42629680269388398</v>
      </c>
      <c r="G64" s="17">
        <v>0.42667048699372601</v>
      </c>
      <c r="H64" s="17">
        <v>0.39648272589785499</v>
      </c>
      <c r="I64" s="17">
        <v>0.375064678762629</v>
      </c>
      <c r="J64" s="17">
        <v>0.46891688062563103</v>
      </c>
    </row>
    <row r="65" spans="1:10" x14ac:dyDescent="0.2">
      <c r="A65" s="22" t="s">
        <v>52</v>
      </c>
      <c r="B65" s="17">
        <v>0.16222142113076299</v>
      </c>
      <c r="C65" s="17">
        <v>0.17149858514250901</v>
      </c>
      <c r="D65" s="17">
        <v>0</v>
      </c>
      <c r="E65" s="17">
        <v>0</v>
      </c>
      <c r="F65" s="17">
        <v>0</v>
      </c>
      <c r="G65" s="17">
        <v>0.17149858514250901</v>
      </c>
      <c r="H65" s="17">
        <v>0</v>
      </c>
      <c r="I65" s="17">
        <v>0.358568582800318</v>
      </c>
      <c r="J65" s="17">
        <v>0.218217890235992</v>
      </c>
    </row>
    <row r="66" spans="1:10" x14ac:dyDescent="0.2">
      <c r="A66" s="22" t="s">
        <v>88</v>
      </c>
      <c r="B66" s="17">
        <v>0.57048915454886195</v>
      </c>
      <c r="C66" s="17">
        <v>0.48765241519834601</v>
      </c>
      <c r="D66" s="17">
        <v>0.53029694336662203</v>
      </c>
      <c r="E66" s="17">
        <v>0.70362050603318005</v>
      </c>
      <c r="F66" s="17">
        <v>0.48965420538423898</v>
      </c>
      <c r="G66" s="17">
        <v>0.53907283723433697</v>
      </c>
      <c r="H66" s="17">
        <v>0.50196851155004896</v>
      </c>
      <c r="I66" s="17">
        <v>0.45520962280664601</v>
      </c>
      <c r="J66" s="17">
        <v>0.40356164322018301</v>
      </c>
    </row>
    <row r="67" spans="1:10" x14ac:dyDescent="0.2">
      <c r="A67" s="22" t="s">
        <v>108</v>
      </c>
      <c r="B67" s="17">
        <v>0.31428755249873702</v>
      </c>
      <c r="C67" s="17">
        <v>0.28628061785715397</v>
      </c>
      <c r="D67" s="17">
        <v>0.35971433937681402</v>
      </c>
      <c r="E67" s="17">
        <v>0.32982051711069199</v>
      </c>
      <c r="F67" s="17">
        <v>0.32853618661199901</v>
      </c>
      <c r="G67" s="17">
        <v>0.30618938348929797</v>
      </c>
      <c r="H67" s="17">
        <v>0.42020833888856302</v>
      </c>
      <c r="I67" s="17">
        <v>0.32111229962222199</v>
      </c>
      <c r="J67" s="17">
        <v>0.34978623879338799</v>
      </c>
    </row>
    <row r="68" spans="1:10" x14ac:dyDescent="0.2">
      <c r="A68" s="23" t="s">
        <v>90</v>
      </c>
      <c r="B68" s="19">
        <v>0.54212374627702498</v>
      </c>
      <c r="C68" s="19">
        <v>0.60663003552412398</v>
      </c>
      <c r="D68" s="19">
        <v>0.491562887271351</v>
      </c>
      <c r="E68" s="19">
        <v>0.45798725089397901</v>
      </c>
      <c r="F68" s="19">
        <v>0.55246799322145002</v>
      </c>
      <c r="G68" s="19">
        <v>0.44112877325628502</v>
      </c>
      <c r="H68" s="19">
        <v>0.372906562966484</v>
      </c>
      <c r="I68" s="19">
        <v>0.49855281896184001</v>
      </c>
      <c r="J68" s="19">
        <v>0.39930279795939899</v>
      </c>
    </row>
    <row r="69" spans="1:10" x14ac:dyDescent="0.2">
      <c r="A69" s="9" t="s">
        <v>19</v>
      </c>
    </row>
    <row r="70" spans="1:10" x14ac:dyDescent="0.2">
      <c r="A70" s="21" t="s">
        <v>60</v>
      </c>
      <c r="B70" s="25">
        <v>3.4561265781250698</v>
      </c>
      <c r="C70" s="25">
        <v>3.3571033925549898</v>
      </c>
      <c r="D70" s="25">
        <v>3.3111342134544102</v>
      </c>
      <c r="E70" s="25">
        <v>3.1729146134421402</v>
      </c>
      <c r="F70" s="25">
        <v>3.31326916359144</v>
      </c>
      <c r="G70" s="25">
        <v>3.2472699805060801</v>
      </c>
      <c r="H70" s="25">
        <v>3.3076259050600099</v>
      </c>
      <c r="I70" s="25">
        <v>3.1619610967386702</v>
      </c>
      <c r="J70" s="25">
        <v>2.9813428484373801</v>
      </c>
    </row>
    <row r="71" spans="1:10" x14ac:dyDescent="0.2">
      <c r="A71" s="22" t="s">
        <v>87</v>
      </c>
      <c r="B71" s="17">
        <v>3.3056425747817602</v>
      </c>
      <c r="C71" s="17">
        <v>3.0953218843424302</v>
      </c>
      <c r="D71" s="17">
        <v>3.2112042360542699</v>
      </c>
      <c r="E71" s="17">
        <v>3.1989745130200999</v>
      </c>
      <c r="F71" s="17">
        <v>3.3915428447039302</v>
      </c>
      <c r="G71" s="17">
        <v>3.21528188670854</v>
      </c>
      <c r="H71" s="17">
        <v>3.4701216880270702</v>
      </c>
      <c r="I71" s="17">
        <v>3.14425089734624</v>
      </c>
      <c r="J71" s="17">
        <v>3.1388166451669499</v>
      </c>
    </row>
    <row r="72" spans="1:10" x14ac:dyDescent="0.2">
      <c r="A72" s="22" t="s">
        <v>52</v>
      </c>
      <c r="B72" s="17">
        <v>1.99445607546476</v>
      </c>
      <c r="C72" s="17">
        <v>2.0069299844209101</v>
      </c>
      <c r="D72" s="17">
        <v>1.8411350322603599</v>
      </c>
      <c r="E72" s="17">
        <v>1.89671523942835</v>
      </c>
      <c r="F72" s="17">
        <v>2.0171354015490701</v>
      </c>
      <c r="G72" s="17">
        <v>1.92024780114183</v>
      </c>
      <c r="H72" s="17">
        <v>2.16382405667084</v>
      </c>
      <c r="I72" s="17">
        <v>1.63269383995914</v>
      </c>
      <c r="J72" s="17">
        <v>1.8554471170945299</v>
      </c>
    </row>
    <row r="73" spans="1:10" x14ac:dyDescent="0.2">
      <c r="A73" s="22" t="s">
        <v>88</v>
      </c>
      <c r="B73" s="17">
        <v>3.7376921704911799</v>
      </c>
      <c r="C73" s="17">
        <v>3.7753638653967601</v>
      </c>
      <c r="D73" s="17">
        <v>3.6086334751909601</v>
      </c>
      <c r="E73" s="17">
        <v>3.4116714931890701</v>
      </c>
      <c r="F73" s="17">
        <v>3.6010803781965302</v>
      </c>
      <c r="G73" s="17">
        <v>3.7016342197743302</v>
      </c>
      <c r="H73" s="17">
        <v>3.8461475419850699</v>
      </c>
      <c r="I73" s="17">
        <v>3.77873383444462</v>
      </c>
      <c r="J73" s="17">
        <v>3.2260206084283398</v>
      </c>
    </row>
    <row r="74" spans="1:10" x14ac:dyDescent="0.2">
      <c r="A74" s="22" t="s">
        <v>108</v>
      </c>
      <c r="B74" s="17">
        <v>3.5711464749669601</v>
      </c>
      <c r="C74" s="17">
        <v>3.4151720001732202</v>
      </c>
      <c r="D74" s="17">
        <v>3.2607536315436301</v>
      </c>
      <c r="E74" s="17">
        <v>3.1162818784390498</v>
      </c>
      <c r="F74" s="17">
        <v>3.1850392336111799</v>
      </c>
      <c r="G74" s="17">
        <v>3.0559194282791902</v>
      </c>
      <c r="H74" s="17">
        <v>3.0599919978891599</v>
      </c>
      <c r="I74" s="17">
        <v>2.9284085099911898</v>
      </c>
      <c r="J74" s="17">
        <v>2.8256132824954201</v>
      </c>
    </row>
    <row r="75" spans="1:10" x14ac:dyDescent="0.2">
      <c r="A75" s="22" t="s">
        <v>90</v>
      </c>
      <c r="B75" s="17">
        <v>3.8289595118071298</v>
      </c>
      <c r="C75" s="17">
        <v>3.8779821948043498</v>
      </c>
      <c r="D75" s="17">
        <v>4.3380143567702802</v>
      </c>
      <c r="E75" s="17">
        <v>3.5354123310515102</v>
      </c>
      <c r="F75" s="17">
        <v>3.6306977750789602</v>
      </c>
      <c r="G75" s="17">
        <v>3.6146124305023801</v>
      </c>
      <c r="H75" s="17">
        <v>3.5746559105073499</v>
      </c>
      <c r="I75" s="17">
        <v>3.5039809214495299</v>
      </c>
      <c r="J75" s="17">
        <v>3.1320619537662102</v>
      </c>
    </row>
    <row r="76" spans="1:10" x14ac:dyDescent="0.2">
      <c r="A76" s="21" t="s">
        <v>61</v>
      </c>
      <c r="B76" s="25">
        <v>1.0589823246022301</v>
      </c>
      <c r="C76" s="25">
        <v>1.0703193553392101</v>
      </c>
      <c r="D76" s="25">
        <v>1.1114133722941499</v>
      </c>
      <c r="E76" s="25">
        <v>1.15807574218153</v>
      </c>
      <c r="F76" s="25">
        <v>1.24406038354708</v>
      </c>
      <c r="G76" s="25">
        <v>1.3040592349289399</v>
      </c>
      <c r="H76" s="25">
        <v>1.3496972129401501</v>
      </c>
      <c r="I76" s="25">
        <v>1.35434147903631</v>
      </c>
      <c r="J76" s="25">
        <v>1.2986045623611699</v>
      </c>
    </row>
    <row r="77" spans="1:10" x14ac:dyDescent="0.2">
      <c r="A77" s="22" t="s">
        <v>87</v>
      </c>
      <c r="B77" s="17">
        <v>1.2123535564919401</v>
      </c>
      <c r="C77" s="17">
        <v>1.1055693806865601</v>
      </c>
      <c r="D77" s="17">
        <v>1.1958871803518101</v>
      </c>
      <c r="E77" s="17">
        <v>1.20188527462415</v>
      </c>
      <c r="F77" s="17">
        <v>1.4164669834439201</v>
      </c>
      <c r="G77" s="17">
        <v>1.4506731291477</v>
      </c>
      <c r="H77" s="17">
        <v>1.43765643589485</v>
      </c>
      <c r="I77" s="17">
        <v>1.4319847503410501</v>
      </c>
      <c r="J77" s="17">
        <v>1.4259247040467</v>
      </c>
    </row>
    <row r="78" spans="1:10" x14ac:dyDescent="0.2">
      <c r="A78" s="22" t="s">
        <v>52</v>
      </c>
      <c r="B78" s="17">
        <v>0.58199659752910804</v>
      </c>
      <c r="C78" s="17">
        <v>0.62602869601786104</v>
      </c>
      <c r="D78" s="17">
        <v>0.53219909805610099</v>
      </c>
      <c r="E78" s="17">
        <v>0.61545703521874695</v>
      </c>
      <c r="F78" s="17">
        <v>0.549653025941784</v>
      </c>
      <c r="G78" s="17">
        <v>0.66138550503318105</v>
      </c>
      <c r="H78" s="17">
        <v>0.65393122059863396</v>
      </c>
      <c r="I78" s="17">
        <v>0.58566424236360004</v>
      </c>
      <c r="J78" s="17">
        <v>0.65146864870677501</v>
      </c>
    </row>
    <row r="79" spans="1:10" x14ac:dyDescent="0.2">
      <c r="A79" s="22" t="s">
        <v>88</v>
      </c>
      <c r="B79" s="17">
        <v>1.0267716977128101</v>
      </c>
      <c r="C79" s="17">
        <v>1.17589027585955</v>
      </c>
      <c r="D79" s="17">
        <v>1.18864149095583</v>
      </c>
      <c r="E79" s="17">
        <v>1.3009648265910201</v>
      </c>
      <c r="F79" s="17">
        <v>1.3536330902064</v>
      </c>
      <c r="G79" s="17">
        <v>1.5223219181499601</v>
      </c>
      <c r="H79" s="17">
        <v>1.6104332314295999</v>
      </c>
      <c r="I79" s="17">
        <v>1.5750045466043501</v>
      </c>
      <c r="J79" s="17">
        <v>1.36080311445983</v>
      </c>
    </row>
    <row r="80" spans="1:10" x14ac:dyDescent="0.2">
      <c r="A80" s="22" t="s">
        <v>108</v>
      </c>
      <c r="B80" s="17">
        <v>0.97591807730454305</v>
      </c>
      <c r="C80" s="17">
        <v>0.99341337232161497</v>
      </c>
      <c r="D80" s="17">
        <v>1.0005313961682201</v>
      </c>
      <c r="E80" s="17">
        <v>1.0846773479916501</v>
      </c>
      <c r="F80" s="17">
        <v>1.08565232774645</v>
      </c>
      <c r="G80" s="17">
        <v>1.12884597542187</v>
      </c>
      <c r="H80" s="17">
        <v>1.1915898141529899</v>
      </c>
      <c r="I80" s="17">
        <v>1.2132855727089999</v>
      </c>
      <c r="J80" s="17">
        <v>1.1895008497872701</v>
      </c>
    </row>
    <row r="81" spans="1:10" x14ac:dyDescent="0.2">
      <c r="A81" s="22" t="s">
        <v>90</v>
      </c>
      <c r="B81" s="17">
        <v>1.4300974352122999</v>
      </c>
      <c r="C81" s="17">
        <v>1.38635623921492</v>
      </c>
      <c r="D81" s="17">
        <v>1.5128402669485801</v>
      </c>
      <c r="E81" s="17">
        <v>1.36923024630709</v>
      </c>
      <c r="F81" s="17">
        <v>1.50237289302468</v>
      </c>
      <c r="G81" s="17">
        <v>1.5211548585324</v>
      </c>
      <c r="H81" s="17">
        <v>1.5662062894694</v>
      </c>
      <c r="I81" s="17">
        <v>1.5313769516868601</v>
      </c>
      <c r="J81" s="17">
        <v>1.50807327271986</v>
      </c>
    </row>
    <row r="82" spans="1:10" x14ac:dyDescent="0.2">
      <c r="A82" s="21" t="s">
        <v>62</v>
      </c>
      <c r="B82" s="25">
        <v>0.58851350557603799</v>
      </c>
      <c r="C82" s="25">
        <v>0.56681976398540801</v>
      </c>
      <c r="D82" s="25">
        <v>0.50570117046251695</v>
      </c>
      <c r="E82" s="25">
        <v>0.49801019623211801</v>
      </c>
      <c r="F82" s="25">
        <v>0.49526573461089202</v>
      </c>
      <c r="G82" s="25">
        <v>0.55743908052693403</v>
      </c>
      <c r="H82" s="25">
        <v>0.60656819372863202</v>
      </c>
      <c r="I82" s="25">
        <v>0.61895523060040403</v>
      </c>
      <c r="J82" s="25">
        <v>0.51548499851197005</v>
      </c>
    </row>
    <row r="83" spans="1:10" x14ac:dyDescent="0.2">
      <c r="A83" s="22" t="s">
        <v>87</v>
      </c>
      <c r="B83" s="17">
        <v>0.95833333333333304</v>
      </c>
      <c r="C83" s="17">
        <v>0.79718955824354298</v>
      </c>
      <c r="D83" s="17">
        <v>0.67675899401346096</v>
      </c>
      <c r="E83" s="17">
        <v>0.68505897162726004</v>
      </c>
      <c r="F83" s="17">
        <v>0.67320807313255604</v>
      </c>
      <c r="G83" s="17">
        <v>0.81146446396079897</v>
      </c>
      <c r="H83" s="17">
        <v>0.88525940295842998</v>
      </c>
      <c r="I83" s="17">
        <v>1.0854225336258401</v>
      </c>
      <c r="J83" s="17">
        <v>0.74810893259145494</v>
      </c>
    </row>
    <row r="84" spans="1:10" x14ac:dyDescent="0.2">
      <c r="A84" s="22" t="s">
        <v>52</v>
      </c>
      <c r="B84" s="17">
        <v>0.33634998607300898</v>
      </c>
      <c r="C84" s="17">
        <v>0.26663752754548797</v>
      </c>
      <c r="D84" s="17">
        <v>0.23464053310389699</v>
      </c>
      <c r="E84" s="17">
        <v>0.24075811208259301</v>
      </c>
      <c r="F84" s="17">
        <v>0.27095704736911203</v>
      </c>
      <c r="G84" s="17">
        <v>0.39748454915568299</v>
      </c>
      <c r="H84" s="17">
        <v>0.353952931223183</v>
      </c>
      <c r="I84" s="17">
        <v>0.273276312733094</v>
      </c>
      <c r="J84" s="17">
        <v>0.30032661958503198</v>
      </c>
    </row>
    <row r="85" spans="1:10" x14ac:dyDescent="0.2">
      <c r="A85" s="22" t="s">
        <v>88</v>
      </c>
      <c r="B85" s="17">
        <v>0.562295714538387</v>
      </c>
      <c r="C85" s="17">
        <v>0.50662280511902202</v>
      </c>
      <c r="D85" s="17">
        <v>0.67552052947319896</v>
      </c>
      <c r="E85" s="17">
        <v>0.432612911665819</v>
      </c>
      <c r="F85" s="17">
        <v>0.511828179281273</v>
      </c>
      <c r="G85" s="17">
        <v>0.245934688418982</v>
      </c>
      <c r="H85" s="17">
        <v>0.52281290471193698</v>
      </c>
      <c r="I85" s="17">
        <v>0.45241392835886401</v>
      </c>
      <c r="J85" s="17">
        <v>0.63751316404448599</v>
      </c>
    </row>
    <row r="86" spans="1:10" x14ac:dyDescent="0.2">
      <c r="A86" s="22" t="s">
        <v>108</v>
      </c>
      <c r="B86" s="17">
        <v>0.51128564533956</v>
      </c>
      <c r="C86" s="17">
        <v>0.51573700151478197</v>
      </c>
      <c r="D86" s="17">
        <v>0.47730674336682</v>
      </c>
      <c r="E86" s="17">
        <v>0.471335729153538</v>
      </c>
      <c r="F86" s="17">
        <v>0.47628004815279301</v>
      </c>
      <c r="G86" s="17">
        <v>0.53681421355699699</v>
      </c>
      <c r="H86" s="17">
        <v>0.56066533708730704</v>
      </c>
      <c r="I86" s="17">
        <v>0.45955910853715698</v>
      </c>
      <c r="J86" s="17">
        <v>0.48689238060376</v>
      </c>
    </row>
    <row r="87" spans="1:10" x14ac:dyDescent="0.2">
      <c r="A87" s="22" t="s">
        <v>90</v>
      </c>
      <c r="B87" s="17">
        <v>0.89442719099991597</v>
      </c>
      <c r="C87" s="17">
        <v>1.4638501094228</v>
      </c>
      <c r="D87" s="17">
        <v>0.75592894601845395</v>
      </c>
      <c r="E87" s="17">
        <v>0.86971849262290402</v>
      </c>
      <c r="F87" s="17">
        <v>0.69920589878010098</v>
      </c>
      <c r="G87" s="17">
        <v>0.483045891539648</v>
      </c>
      <c r="H87" s="17">
        <v>0.316227766016838</v>
      </c>
      <c r="I87" s="17">
        <v>1.16496474502144</v>
      </c>
      <c r="J87" s="17">
        <v>0.48038446141526098</v>
      </c>
    </row>
    <row r="88" spans="1:10" x14ac:dyDescent="0.2">
      <c r="A88" s="21" t="s">
        <v>63</v>
      </c>
      <c r="B88" s="25">
        <v>0.75986429491071095</v>
      </c>
      <c r="C88" s="25">
        <v>0.70403576530999901</v>
      </c>
      <c r="D88" s="25">
        <v>0.67443239716720704</v>
      </c>
      <c r="E88" s="25">
        <v>0.70653732281003501</v>
      </c>
      <c r="F88" s="25">
        <v>0.67844741669890096</v>
      </c>
      <c r="G88" s="25">
        <v>0.63466749523410204</v>
      </c>
      <c r="H88" s="25">
        <v>0.67647026632590102</v>
      </c>
      <c r="I88" s="25">
        <v>0.73583482718636595</v>
      </c>
      <c r="J88" s="25">
        <v>0.74798182580348505</v>
      </c>
    </row>
    <row r="89" spans="1:10" x14ac:dyDescent="0.2">
      <c r="A89" s="22" t="s">
        <v>87</v>
      </c>
      <c r="B89" s="17">
        <v>0.67767175432315896</v>
      </c>
      <c r="C89" s="17">
        <v>0.718752188725723</v>
      </c>
      <c r="D89" s="17">
        <v>0.68123203053889603</v>
      </c>
      <c r="E89" s="17">
        <v>0.77762196467076095</v>
      </c>
      <c r="F89" s="17">
        <v>0.55277726911065095</v>
      </c>
      <c r="G89" s="17">
        <v>0.56536307418301901</v>
      </c>
      <c r="H89" s="17">
        <v>0.66036425866394299</v>
      </c>
      <c r="I89" s="17">
        <v>0.62947738552812604</v>
      </c>
      <c r="J89" s="17">
        <v>0.81920695943750599</v>
      </c>
    </row>
    <row r="90" spans="1:10" x14ac:dyDescent="0.2">
      <c r="A90" s="22" t="s">
        <v>52</v>
      </c>
      <c r="B90" s="17">
        <v>0.61251358412124801</v>
      </c>
      <c r="C90" s="17">
        <v>0.55077892998813605</v>
      </c>
      <c r="D90" s="17">
        <v>0.404390739790641</v>
      </c>
      <c r="E90" s="17">
        <v>0.49352458705016899</v>
      </c>
      <c r="F90" s="17">
        <v>0.50624544129725402</v>
      </c>
      <c r="G90" s="17">
        <v>0.60317493130565603</v>
      </c>
      <c r="H90" s="17">
        <v>0.52861180193839596</v>
      </c>
      <c r="I90" s="17">
        <v>0.42046554824214399</v>
      </c>
      <c r="J90" s="17">
        <v>0.53803736516850997</v>
      </c>
    </row>
    <row r="91" spans="1:10" x14ac:dyDescent="0.2">
      <c r="A91" s="22" t="s">
        <v>88</v>
      </c>
      <c r="B91" s="17">
        <v>0.90696952448161094</v>
      </c>
      <c r="C91" s="17">
        <v>0.93932129568628098</v>
      </c>
      <c r="D91" s="17">
        <v>0.75154799772672498</v>
      </c>
      <c r="E91" s="17">
        <v>0.81015575250001504</v>
      </c>
      <c r="F91" s="17">
        <v>0.82233871601391895</v>
      </c>
      <c r="G91" s="17">
        <v>0.73731304212549598</v>
      </c>
      <c r="H91" s="17">
        <v>0.78157067062313301</v>
      </c>
      <c r="I91" s="17">
        <v>0.78139916609951898</v>
      </c>
      <c r="J91" s="17">
        <v>0.75433496359626995</v>
      </c>
    </row>
    <row r="92" spans="1:10" x14ac:dyDescent="0.2">
      <c r="A92" s="22" t="s">
        <v>108</v>
      </c>
      <c r="B92" s="17">
        <v>0.74213622607720098</v>
      </c>
      <c r="C92" s="17">
        <v>0.67578389346331802</v>
      </c>
      <c r="D92" s="17">
        <v>0.64927969252949103</v>
      </c>
      <c r="E92" s="17">
        <v>0.69689052488773895</v>
      </c>
      <c r="F92" s="17">
        <v>0.67704279556821101</v>
      </c>
      <c r="G92" s="17">
        <v>0.62640155393814001</v>
      </c>
      <c r="H92" s="17">
        <v>0.678139886491403</v>
      </c>
      <c r="I92" s="17">
        <v>0.76710602691197705</v>
      </c>
      <c r="J92" s="17">
        <v>0.73442769322775103</v>
      </c>
    </row>
    <row r="93" spans="1:10" x14ac:dyDescent="0.2">
      <c r="A93" s="22" t="s">
        <v>90</v>
      </c>
      <c r="B93" s="17">
        <v>1.0567347805146801</v>
      </c>
      <c r="C93" s="17">
        <v>0.77555734029567103</v>
      </c>
      <c r="D93" s="17">
        <v>0.91184896307915597</v>
      </c>
      <c r="E93" s="17">
        <v>0.674746817300519</v>
      </c>
      <c r="F93" s="17">
        <v>0.75509223900989897</v>
      </c>
      <c r="G93" s="17">
        <v>0.65345223733587798</v>
      </c>
      <c r="H93" s="17">
        <v>0.62540059619770605</v>
      </c>
      <c r="I93" s="17">
        <v>0.72937468015399198</v>
      </c>
      <c r="J93" s="17">
        <v>0.79084657766938604</v>
      </c>
    </row>
    <row r="94" spans="1:10" x14ac:dyDescent="0.2">
      <c r="A94" s="21" t="s">
        <v>64</v>
      </c>
      <c r="B94" s="25">
        <v>0.39908241234466402</v>
      </c>
      <c r="C94" s="25">
        <v>0.42680014825799401</v>
      </c>
      <c r="D94" s="25">
        <v>0.413540282459472</v>
      </c>
      <c r="E94" s="25">
        <v>0.412992928919243</v>
      </c>
      <c r="F94" s="25">
        <v>0.411041645987129</v>
      </c>
      <c r="G94" s="25">
        <v>0.39935608237776699</v>
      </c>
      <c r="H94" s="25">
        <v>0.424667299751392</v>
      </c>
      <c r="I94" s="25">
        <v>0.39488338859257699</v>
      </c>
      <c r="J94" s="25">
        <v>0.39951135350259998</v>
      </c>
    </row>
    <row r="95" spans="1:10" x14ac:dyDescent="0.2">
      <c r="A95" s="22" t="s">
        <v>87</v>
      </c>
      <c r="B95" s="17">
        <v>0.40499630071982401</v>
      </c>
      <c r="C95" s="17">
        <v>0.48016200969626399</v>
      </c>
      <c r="D95" s="17">
        <v>0.45324070390730797</v>
      </c>
      <c r="E95" s="17">
        <v>0.34053307824659301</v>
      </c>
      <c r="F95" s="17">
        <v>0.424180393997804</v>
      </c>
      <c r="G95" s="17">
        <v>0.413689496388085</v>
      </c>
      <c r="H95" s="17">
        <v>0.37573457465109</v>
      </c>
      <c r="I95" s="17">
        <v>0.36325639846391999</v>
      </c>
      <c r="J95" s="17">
        <v>0.46887542172840702</v>
      </c>
    </row>
    <row r="96" spans="1:10" x14ac:dyDescent="0.2">
      <c r="A96" s="22" t="s">
        <v>52</v>
      </c>
      <c r="B96" s="17">
        <v>0.14433756729740599</v>
      </c>
      <c r="C96" s="17">
        <v>0.152498570332605</v>
      </c>
      <c r="D96" s="17">
        <v>0.16222142113076299</v>
      </c>
      <c r="E96" s="17">
        <v>0</v>
      </c>
      <c r="F96" s="17">
        <v>0</v>
      </c>
      <c r="G96" s="17">
        <v>0.16222142113076299</v>
      </c>
      <c r="H96" s="17">
        <v>0</v>
      </c>
      <c r="I96" s="17">
        <v>0.30512857662936499</v>
      </c>
      <c r="J96" s="17">
        <v>0.17960530202677499</v>
      </c>
    </row>
    <row r="97" spans="1:10" x14ac:dyDescent="0.2">
      <c r="A97" s="22" t="s">
        <v>88</v>
      </c>
      <c r="B97" s="17">
        <v>0.53792686313059301</v>
      </c>
      <c r="C97" s="17">
        <v>0.46851465741411602</v>
      </c>
      <c r="D97" s="17">
        <v>0.49509978375689501</v>
      </c>
      <c r="E97" s="17">
        <v>0.65389155907510299</v>
      </c>
      <c r="F97" s="17">
        <v>0.497309706545288</v>
      </c>
      <c r="G97" s="17">
        <v>0.51555928524063699</v>
      </c>
      <c r="H97" s="17">
        <v>0.52288072762260895</v>
      </c>
      <c r="I97" s="17">
        <v>0.43046661605482101</v>
      </c>
      <c r="J97" s="17">
        <v>0.46039744999924997</v>
      </c>
    </row>
    <row r="98" spans="1:10" x14ac:dyDescent="0.2">
      <c r="A98" s="22" t="s">
        <v>108</v>
      </c>
      <c r="B98" s="17">
        <v>0.31490570213659203</v>
      </c>
      <c r="C98" s="17">
        <v>0.308452996598786</v>
      </c>
      <c r="D98" s="17">
        <v>0.353104724654209</v>
      </c>
      <c r="E98" s="17">
        <v>0.33408407643745802</v>
      </c>
      <c r="F98" s="17">
        <v>0.32470425639322897</v>
      </c>
      <c r="G98" s="17">
        <v>0.29297331951099298</v>
      </c>
      <c r="H98" s="17">
        <v>0.389036709303411</v>
      </c>
      <c r="I98" s="17">
        <v>0.352114419383523</v>
      </c>
      <c r="J98" s="17">
        <v>0.33343639971926797</v>
      </c>
    </row>
    <row r="99" spans="1:10" x14ac:dyDescent="0.2">
      <c r="A99" s="23" t="s">
        <v>90</v>
      </c>
      <c r="B99" s="19">
        <v>0.51490871486427503</v>
      </c>
      <c r="C99" s="19">
        <v>0.60237103520134905</v>
      </c>
      <c r="D99" s="19">
        <v>0.487183832183884</v>
      </c>
      <c r="E99" s="19">
        <v>0.437057484178137</v>
      </c>
      <c r="F99" s="19">
        <v>0.52191873035787495</v>
      </c>
      <c r="G99" s="19">
        <v>0.46069844590563003</v>
      </c>
      <c r="H99" s="19">
        <v>0.45899555588861002</v>
      </c>
      <c r="I99" s="19">
        <v>0.46774002141177201</v>
      </c>
      <c r="J99" s="19">
        <v>0.39520824273504901</v>
      </c>
    </row>
    <row r="101" spans="1:10" x14ac:dyDescent="0.2">
      <c r="A101" s="13" t="s">
        <v>20</v>
      </c>
    </row>
    <row r="102" spans="1:10" x14ac:dyDescent="0.2">
      <c r="A102" s="13" t="s">
        <v>109</v>
      </c>
    </row>
    <row r="103" spans="1:10" x14ac:dyDescent="0.2">
      <c r="A103" s="13" t="s">
        <v>73</v>
      </c>
    </row>
    <row r="104" spans="1:10" x14ac:dyDescent="0.2">
      <c r="A104" s="13" t="s">
        <v>77</v>
      </c>
    </row>
    <row r="105" spans="1:10" x14ac:dyDescent="0.2">
      <c r="A105" s="13" t="s">
        <v>24</v>
      </c>
    </row>
    <row r="106" spans="1:10" x14ac:dyDescent="0.2">
      <c r="A106" s="13"/>
    </row>
    <row r="107" spans="1:10" x14ac:dyDescent="0.2">
      <c r="A107" s="13" t="s">
        <v>141</v>
      </c>
    </row>
    <row r="108" spans="1:10" x14ac:dyDescent="0.2">
      <c r="A108" s="13" t="s">
        <v>276</v>
      </c>
    </row>
  </sheetData>
  <mergeCells count="1">
    <mergeCell ref="B6:J6"/>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J65"/>
  <sheetViews>
    <sheetView showGridLines="0" workbookViewId="0">
      <pane xSplit="1" ySplit="6" topLeftCell="B43"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HYPERLINK("#'Contents'!A36", "Link to contents")</f>
        <v>Link to contents</v>
      </c>
    </row>
    <row r="3" spans="1:10" ht="15" x14ac:dyDescent="0.25">
      <c r="A3" s="2" t="s">
        <v>118</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row>
    <row r="8" spans="1:10" x14ac:dyDescent="0.2">
      <c r="A8" s="22" t="s">
        <v>119</v>
      </c>
      <c r="B8" s="7">
        <v>471</v>
      </c>
      <c r="C8" s="7">
        <v>650</v>
      </c>
      <c r="D8" s="7">
        <v>772</v>
      </c>
      <c r="E8" s="7">
        <v>983</v>
      </c>
      <c r="F8" s="7">
        <v>1039</v>
      </c>
      <c r="G8" s="7">
        <v>962</v>
      </c>
      <c r="H8" s="7">
        <v>973</v>
      </c>
      <c r="I8" s="7">
        <v>843</v>
      </c>
      <c r="J8" s="7">
        <v>903</v>
      </c>
    </row>
    <row r="9" spans="1:10" x14ac:dyDescent="0.2">
      <c r="A9" s="22" t="s">
        <v>120</v>
      </c>
      <c r="B9" s="7">
        <v>63</v>
      </c>
      <c r="C9" s="7">
        <v>59</v>
      </c>
      <c r="D9" s="7">
        <v>103</v>
      </c>
      <c r="E9" s="7">
        <v>132</v>
      </c>
      <c r="F9" s="7">
        <v>122</v>
      </c>
      <c r="G9" s="7">
        <v>160</v>
      </c>
      <c r="H9" s="7">
        <v>148</v>
      </c>
      <c r="I9" s="7">
        <v>133</v>
      </c>
      <c r="J9" s="7">
        <v>136</v>
      </c>
    </row>
    <row r="10" spans="1:10" x14ac:dyDescent="0.2">
      <c r="A10" s="22" t="s">
        <v>121</v>
      </c>
      <c r="B10" s="7">
        <v>160</v>
      </c>
      <c r="C10" s="7">
        <v>163</v>
      </c>
      <c r="D10" s="7">
        <v>215</v>
      </c>
      <c r="E10" s="7">
        <v>214</v>
      </c>
      <c r="F10" s="7">
        <v>234</v>
      </c>
      <c r="G10" s="7">
        <v>263</v>
      </c>
      <c r="H10" s="7">
        <v>296</v>
      </c>
      <c r="I10" s="7">
        <v>252</v>
      </c>
      <c r="J10" s="7">
        <v>245</v>
      </c>
    </row>
    <row r="11" spans="1:10" x14ac:dyDescent="0.2">
      <c r="A11" s="21" t="s">
        <v>15</v>
      </c>
      <c r="B11" s="20"/>
      <c r="C11" s="20"/>
      <c r="D11" s="20"/>
      <c r="E11" s="20"/>
      <c r="F11" s="20"/>
      <c r="G11" s="20"/>
      <c r="H11" s="20"/>
      <c r="I11" s="20"/>
      <c r="J11" s="20"/>
    </row>
    <row r="12" spans="1:10" x14ac:dyDescent="0.2">
      <c r="A12" s="22" t="s">
        <v>119</v>
      </c>
      <c r="B12" s="7">
        <v>285</v>
      </c>
      <c r="C12" s="7">
        <v>389</v>
      </c>
      <c r="D12" s="7">
        <v>469</v>
      </c>
      <c r="E12" s="7">
        <v>613</v>
      </c>
      <c r="F12" s="7">
        <v>612</v>
      </c>
      <c r="G12" s="7">
        <v>543</v>
      </c>
      <c r="H12" s="7">
        <v>542</v>
      </c>
      <c r="I12" s="7">
        <v>421</v>
      </c>
      <c r="J12" s="7">
        <v>462</v>
      </c>
    </row>
    <row r="13" spans="1:10" x14ac:dyDescent="0.2">
      <c r="A13" s="22" t="s">
        <v>120</v>
      </c>
      <c r="B13" s="7">
        <v>18</v>
      </c>
      <c r="C13" s="7">
        <v>12</v>
      </c>
      <c r="D13" s="7">
        <v>16</v>
      </c>
      <c r="E13" s="7">
        <v>22</v>
      </c>
      <c r="F13" s="7">
        <v>22</v>
      </c>
      <c r="G13" s="7">
        <v>18</v>
      </c>
      <c r="H13" s="7">
        <v>13</v>
      </c>
      <c r="I13" s="7">
        <v>12</v>
      </c>
      <c r="J13" s="7">
        <v>6</v>
      </c>
    </row>
    <row r="14" spans="1:10" x14ac:dyDescent="0.2">
      <c r="A14" s="22" t="s">
        <v>121</v>
      </c>
      <c r="B14" s="7">
        <v>45</v>
      </c>
      <c r="C14" s="7">
        <v>55</v>
      </c>
      <c r="D14" s="7">
        <v>84</v>
      </c>
      <c r="E14" s="7">
        <v>80</v>
      </c>
      <c r="F14" s="7">
        <v>77</v>
      </c>
      <c r="G14" s="7">
        <v>97</v>
      </c>
      <c r="H14" s="7">
        <v>101</v>
      </c>
      <c r="I14" s="7">
        <v>92</v>
      </c>
      <c r="J14" s="7">
        <v>97</v>
      </c>
    </row>
    <row r="15" spans="1:10" x14ac:dyDescent="0.2">
      <c r="A15" s="21" t="s">
        <v>16</v>
      </c>
      <c r="B15" s="20"/>
      <c r="C15" s="20"/>
      <c r="D15" s="20"/>
      <c r="E15" s="20"/>
      <c r="F15" s="20"/>
      <c r="G15" s="20"/>
      <c r="H15" s="20"/>
      <c r="I15" s="20"/>
      <c r="J15" s="20"/>
    </row>
    <row r="16" spans="1:10" x14ac:dyDescent="0.2">
      <c r="A16" s="22" t="s">
        <v>119</v>
      </c>
      <c r="B16" s="7">
        <v>35</v>
      </c>
      <c r="C16" s="7">
        <v>55</v>
      </c>
      <c r="D16" s="7">
        <v>60</v>
      </c>
      <c r="E16" s="7">
        <v>75</v>
      </c>
      <c r="F16" s="7">
        <v>78</v>
      </c>
      <c r="G16" s="7">
        <v>49</v>
      </c>
      <c r="H16" s="7">
        <v>36</v>
      </c>
      <c r="I16" s="7">
        <v>24</v>
      </c>
      <c r="J16" s="7">
        <v>33</v>
      </c>
    </row>
    <row r="17" spans="1:10" x14ac:dyDescent="0.2">
      <c r="A17" s="22" t="s">
        <v>120</v>
      </c>
      <c r="B17" s="7">
        <v>8</v>
      </c>
      <c r="C17" s="7">
        <v>6</v>
      </c>
      <c r="D17" s="7">
        <v>4</v>
      </c>
      <c r="E17" s="7">
        <v>2</v>
      </c>
      <c r="F17" s="7">
        <v>2</v>
      </c>
      <c r="G17" s="7">
        <v>2</v>
      </c>
      <c r="H17" s="7">
        <v>0</v>
      </c>
      <c r="I17" s="7">
        <v>2</v>
      </c>
      <c r="J17" s="7">
        <v>0</v>
      </c>
    </row>
    <row r="18" spans="1:10" x14ac:dyDescent="0.2">
      <c r="A18" s="22" t="s">
        <v>121</v>
      </c>
      <c r="B18" s="7">
        <v>16</v>
      </c>
      <c r="C18" s="7">
        <v>4</v>
      </c>
      <c r="D18" s="7">
        <v>15</v>
      </c>
      <c r="E18" s="7">
        <v>11</v>
      </c>
      <c r="F18" s="7">
        <v>4</v>
      </c>
      <c r="G18" s="7">
        <v>7</v>
      </c>
      <c r="H18" s="7">
        <v>6</v>
      </c>
      <c r="I18" s="7">
        <v>2</v>
      </c>
      <c r="J18" s="7">
        <v>2</v>
      </c>
    </row>
    <row r="19" spans="1:10" x14ac:dyDescent="0.2">
      <c r="A19" s="21" t="s">
        <v>17</v>
      </c>
      <c r="B19" s="20"/>
      <c r="C19" s="20"/>
      <c r="D19" s="20"/>
      <c r="E19" s="20"/>
      <c r="F19" s="20"/>
      <c r="G19" s="20"/>
      <c r="H19" s="20"/>
      <c r="I19" s="20"/>
      <c r="J19" s="20"/>
    </row>
    <row r="20" spans="1:10" x14ac:dyDescent="0.2">
      <c r="A20" s="22" t="s">
        <v>119</v>
      </c>
      <c r="B20" s="7">
        <v>151</v>
      </c>
      <c r="C20" s="7">
        <v>206</v>
      </c>
      <c r="D20" s="7">
        <v>243</v>
      </c>
      <c r="E20" s="7">
        <v>295</v>
      </c>
      <c r="F20" s="7">
        <v>349</v>
      </c>
      <c r="G20" s="7">
        <v>370</v>
      </c>
      <c r="H20" s="7">
        <v>395</v>
      </c>
      <c r="I20" s="7">
        <v>398</v>
      </c>
      <c r="J20" s="7">
        <v>408</v>
      </c>
    </row>
    <row r="21" spans="1:10" x14ac:dyDescent="0.2">
      <c r="A21" s="22" t="s">
        <v>120</v>
      </c>
      <c r="B21" s="7">
        <v>37</v>
      </c>
      <c r="C21" s="7">
        <v>41</v>
      </c>
      <c r="D21" s="7">
        <v>83</v>
      </c>
      <c r="E21" s="7">
        <v>108</v>
      </c>
      <c r="F21" s="7">
        <v>98</v>
      </c>
      <c r="G21" s="7">
        <v>140</v>
      </c>
      <c r="H21" s="7">
        <v>135</v>
      </c>
      <c r="I21" s="7">
        <v>119</v>
      </c>
      <c r="J21" s="7">
        <v>130</v>
      </c>
    </row>
    <row r="22" spans="1:10" x14ac:dyDescent="0.2">
      <c r="A22" s="23" t="s">
        <v>121</v>
      </c>
      <c r="B22" s="11">
        <v>99</v>
      </c>
      <c r="C22" s="11">
        <v>104</v>
      </c>
      <c r="D22" s="11">
        <v>116</v>
      </c>
      <c r="E22" s="11">
        <v>123</v>
      </c>
      <c r="F22" s="11">
        <v>153</v>
      </c>
      <c r="G22" s="11">
        <v>159</v>
      </c>
      <c r="H22" s="11">
        <v>189</v>
      </c>
      <c r="I22" s="11">
        <v>158</v>
      </c>
      <c r="J22" s="11">
        <v>146</v>
      </c>
    </row>
    <row r="23" spans="1:10" x14ac:dyDescent="0.2">
      <c r="A23" s="9" t="s">
        <v>18</v>
      </c>
    </row>
    <row r="24" spans="1:10" x14ac:dyDescent="0.2">
      <c r="A24" s="22" t="s">
        <v>119</v>
      </c>
      <c r="B24" s="7">
        <v>1967</v>
      </c>
      <c r="C24" s="7">
        <v>2643</v>
      </c>
      <c r="D24" s="7">
        <v>2944</v>
      </c>
      <c r="E24" s="7">
        <v>3321</v>
      </c>
      <c r="F24" s="7">
        <v>3150</v>
      </c>
      <c r="G24" s="7">
        <v>2996</v>
      </c>
      <c r="H24" s="7">
        <v>2768</v>
      </c>
      <c r="I24" s="7">
        <v>2296</v>
      </c>
      <c r="J24" s="7">
        <v>2325</v>
      </c>
    </row>
    <row r="25" spans="1:10" x14ac:dyDescent="0.2">
      <c r="A25" s="22" t="s">
        <v>120</v>
      </c>
      <c r="B25" s="7">
        <v>294</v>
      </c>
      <c r="C25" s="7">
        <v>466</v>
      </c>
      <c r="D25" s="7">
        <v>539</v>
      </c>
      <c r="E25" s="7">
        <v>681</v>
      </c>
      <c r="F25" s="7">
        <v>594</v>
      </c>
      <c r="G25" s="7">
        <v>600</v>
      </c>
      <c r="H25" s="7">
        <v>616</v>
      </c>
      <c r="I25" s="7">
        <v>523</v>
      </c>
      <c r="J25" s="7">
        <v>488</v>
      </c>
    </row>
    <row r="26" spans="1:10" x14ac:dyDescent="0.2">
      <c r="A26" s="22" t="s">
        <v>121</v>
      </c>
      <c r="B26" s="7">
        <v>804</v>
      </c>
      <c r="C26" s="7">
        <v>941</v>
      </c>
      <c r="D26" s="7">
        <v>1122</v>
      </c>
      <c r="E26" s="7">
        <v>1064</v>
      </c>
      <c r="F26" s="7">
        <v>1221</v>
      </c>
      <c r="G26" s="7">
        <v>1256</v>
      </c>
      <c r="H26" s="7">
        <v>1197</v>
      </c>
      <c r="I26" s="7">
        <v>1243</v>
      </c>
      <c r="J26" s="7">
        <v>1148</v>
      </c>
    </row>
    <row r="27" spans="1:10" x14ac:dyDescent="0.2">
      <c r="A27" s="21" t="s">
        <v>15</v>
      </c>
      <c r="B27" s="20"/>
      <c r="C27" s="20"/>
      <c r="D27" s="20"/>
      <c r="E27" s="20"/>
      <c r="F27" s="20"/>
      <c r="G27" s="20"/>
      <c r="H27" s="20"/>
      <c r="I27" s="20"/>
      <c r="J27" s="20"/>
    </row>
    <row r="28" spans="1:10" x14ac:dyDescent="0.2">
      <c r="A28" s="22" t="s">
        <v>119</v>
      </c>
      <c r="B28" s="7">
        <v>1087</v>
      </c>
      <c r="C28" s="7">
        <v>1475</v>
      </c>
      <c r="D28" s="7">
        <v>1654</v>
      </c>
      <c r="E28" s="7">
        <v>1906</v>
      </c>
      <c r="F28" s="7">
        <v>1757</v>
      </c>
      <c r="G28" s="7">
        <v>1464</v>
      </c>
      <c r="H28" s="7">
        <v>1297</v>
      </c>
      <c r="I28" s="7">
        <v>995</v>
      </c>
      <c r="J28" s="7">
        <v>1002</v>
      </c>
    </row>
    <row r="29" spans="1:10" x14ac:dyDescent="0.2">
      <c r="A29" s="22" t="s">
        <v>120</v>
      </c>
      <c r="B29" s="7">
        <v>65</v>
      </c>
      <c r="C29" s="7">
        <v>96</v>
      </c>
      <c r="D29" s="7">
        <v>95</v>
      </c>
      <c r="E29" s="7">
        <v>109</v>
      </c>
      <c r="F29" s="7">
        <v>62</v>
      </c>
      <c r="G29" s="7">
        <v>64</v>
      </c>
      <c r="H29" s="7">
        <v>45</v>
      </c>
      <c r="I29" s="7">
        <v>25</v>
      </c>
      <c r="J29" s="7">
        <v>32</v>
      </c>
    </row>
    <row r="30" spans="1:10" x14ac:dyDescent="0.2">
      <c r="A30" s="22" t="s">
        <v>121</v>
      </c>
      <c r="B30" s="7">
        <v>182</v>
      </c>
      <c r="C30" s="7">
        <v>241</v>
      </c>
      <c r="D30" s="7">
        <v>393</v>
      </c>
      <c r="E30" s="7">
        <v>393</v>
      </c>
      <c r="F30" s="7">
        <v>478</v>
      </c>
      <c r="G30" s="7">
        <v>516</v>
      </c>
      <c r="H30" s="7">
        <v>475</v>
      </c>
      <c r="I30" s="7">
        <v>546</v>
      </c>
      <c r="J30" s="7">
        <v>510</v>
      </c>
    </row>
    <row r="31" spans="1:10" x14ac:dyDescent="0.2">
      <c r="A31" s="21" t="s">
        <v>16</v>
      </c>
      <c r="B31" s="20"/>
      <c r="C31" s="20"/>
      <c r="D31" s="20"/>
      <c r="E31" s="20"/>
      <c r="F31" s="20"/>
      <c r="G31" s="20"/>
      <c r="H31" s="20"/>
      <c r="I31" s="20"/>
      <c r="J31" s="20"/>
    </row>
    <row r="32" spans="1:10" x14ac:dyDescent="0.2">
      <c r="A32" s="22" t="s">
        <v>119</v>
      </c>
      <c r="B32" s="7">
        <v>148</v>
      </c>
      <c r="C32" s="7">
        <v>168</v>
      </c>
      <c r="D32" s="7">
        <v>187</v>
      </c>
      <c r="E32" s="7">
        <v>221</v>
      </c>
      <c r="F32" s="7">
        <v>182</v>
      </c>
      <c r="G32" s="7">
        <v>116</v>
      </c>
      <c r="H32" s="7">
        <v>78</v>
      </c>
      <c r="I32" s="7">
        <v>51</v>
      </c>
      <c r="J32" s="7">
        <v>62</v>
      </c>
    </row>
    <row r="33" spans="1:10" x14ac:dyDescent="0.2">
      <c r="A33" s="22" t="s">
        <v>120</v>
      </c>
      <c r="B33" s="7">
        <v>15</v>
      </c>
      <c r="C33" s="7">
        <v>8</v>
      </c>
      <c r="D33" s="7">
        <v>6</v>
      </c>
      <c r="E33" s="7">
        <v>15</v>
      </c>
      <c r="F33" s="7">
        <v>7</v>
      </c>
      <c r="G33" s="7">
        <v>2</v>
      </c>
      <c r="H33" s="7">
        <v>4</v>
      </c>
      <c r="I33" s="7">
        <v>4</v>
      </c>
      <c r="J33" s="7">
        <v>0</v>
      </c>
    </row>
    <row r="34" spans="1:10" x14ac:dyDescent="0.2">
      <c r="A34" s="22" t="s">
        <v>121</v>
      </c>
      <c r="B34" s="7">
        <v>100</v>
      </c>
      <c r="C34" s="7">
        <v>29</v>
      </c>
      <c r="D34" s="7">
        <v>41</v>
      </c>
      <c r="E34" s="7">
        <v>37</v>
      </c>
      <c r="F34" s="7">
        <v>18</v>
      </c>
      <c r="G34" s="7">
        <v>16</v>
      </c>
      <c r="H34" s="7">
        <v>12</v>
      </c>
      <c r="I34" s="7">
        <v>2</v>
      </c>
      <c r="J34" s="7">
        <v>4</v>
      </c>
    </row>
    <row r="35" spans="1:10" x14ac:dyDescent="0.2">
      <c r="A35" s="21" t="s">
        <v>17</v>
      </c>
      <c r="B35" s="20"/>
      <c r="C35" s="20"/>
      <c r="D35" s="20"/>
      <c r="E35" s="20"/>
      <c r="F35" s="20"/>
      <c r="G35" s="20"/>
      <c r="H35" s="20"/>
      <c r="I35" s="20"/>
      <c r="J35" s="20"/>
    </row>
    <row r="36" spans="1:10" x14ac:dyDescent="0.2">
      <c r="A36" s="22" t="s">
        <v>119</v>
      </c>
      <c r="B36" s="7">
        <v>732</v>
      </c>
      <c r="C36" s="7">
        <v>1000</v>
      </c>
      <c r="D36" s="7">
        <v>1103</v>
      </c>
      <c r="E36" s="7">
        <v>1194</v>
      </c>
      <c r="F36" s="7">
        <v>1211</v>
      </c>
      <c r="G36" s="7">
        <v>1416</v>
      </c>
      <c r="H36" s="7">
        <v>1393</v>
      </c>
      <c r="I36" s="7">
        <v>1250</v>
      </c>
      <c r="J36" s="7">
        <v>1261</v>
      </c>
    </row>
    <row r="37" spans="1:10" x14ac:dyDescent="0.2">
      <c r="A37" s="22" t="s">
        <v>120</v>
      </c>
      <c r="B37" s="7">
        <v>214</v>
      </c>
      <c r="C37" s="7">
        <v>362</v>
      </c>
      <c r="D37" s="7">
        <v>438</v>
      </c>
      <c r="E37" s="7">
        <v>557</v>
      </c>
      <c r="F37" s="7">
        <v>525</v>
      </c>
      <c r="G37" s="7">
        <v>534</v>
      </c>
      <c r="H37" s="7">
        <v>567</v>
      </c>
      <c r="I37" s="7">
        <v>494</v>
      </c>
      <c r="J37" s="7">
        <v>456</v>
      </c>
    </row>
    <row r="38" spans="1:10" x14ac:dyDescent="0.2">
      <c r="A38" s="23" t="s">
        <v>121</v>
      </c>
      <c r="B38" s="11">
        <v>522</v>
      </c>
      <c r="C38" s="11">
        <v>671</v>
      </c>
      <c r="D38" s="11">
        <v>688</v>
      </c>
      <c r="E38" s="11">
        <v>634</v>
      </c>
      <c r="F38" s="11">
        <v>725</v>
      </c>
      <c r="G38" s="11">
        <v>724</v>
      </c>
      <c r="H38" s="11">
        <v>710</v>
      </c>
      <c r="I38" s="11">
        <v>695</v>
      </c>
      <c r="J38" s="11">
        <v>634</v>
      </c>
    </row>
    <row r="39" spans="1:10" x14ac:dyDescent="0.2">
      <c r="A39" s="9" t="s">
        <v>19</v>
      </c>
    </row>
    <row r="40" spans="1:10" x14ac:dyDescent="0.2">
      <c r="A40" s="22" t="s">
        <v>119</v>
      </c>
      <c r="B40" s="7">
        <v>2438</v>
      </c>
      <c r="C40" s="7">
        <v>3293</v>
      </c>
      <c r="D40" s="7">
        <v>3716</v>
      </c>
      <c r="E40" s="7">
        <v>4304</v>
      </c>
      <c r="F40" s="7">
        <v>4189</v>
      </c>
      <c r="G40" s="7">
        <v>3958</v>
      </c>
      <c r="H40" s="7">
        <v>3741</v>
      </c>
      <c r="I40" s="7">
        <v>3139</v>
      </c>
      <c r="J40" s="7">
        <v>3228</v>
      </c>
    </row>
    <row r="41" spans="1:10" x14ac:dyDescent="0.2">
      <c r="A41" s="22" t="s">
        <v>120</v>
      </c>
      <c r="B41" s="7">
        <v>357</v>
      </c>
      <c r="C41" s="7">
        <v>525</v>
      </c>
      <c r="D41" s="7">
        <v>642</v>
      </c>
      <c r="E41" s="7">
        <v>813</v>
      </c>
      <c r="F41" s="7">
        <v>716</v>
      </c>
      <c r="G41" s="7">
        <v>760</v>
      </c>
      <c r="H41" s="7">
        <v>764</v>
      </c>
      <c r="I41" s="7">
        <v>656</v>
      </c>
      <c r="J41" s="7">
        <v>624</v>
      </c>
    </row>
    <row r="42" spans="1:10" x14ac:dyDescent="0.2">
      <c r="A42" s="22" t="s">
        <v>121</v>
      </c>
      <c r="B42" s="7">
        <v>964</v>
      </c>
      <c r="C42" s="7">
        <v>1104</v>
      </c>
      <c r="D42" s="7">
        <v>1337</v>
      </c>
      <c r="E42" s="7">
        <v>1278</v>
      </c>
      <c r="F42" s="7">
        <v>1455</v>
      </c>
      <c r="G42" s="7">
        <v>1519</v>
      </c>
      <c r="H42" s="7">
        <v>1493</v>
      </c>
      <c r="I42" s="7">
        <v>1495</v>
      </c>
      <c r="J42" s="7">
        <v>1393</v>
      </c>
    </row>
    <row r="43" spans="1:10" x14ac:dyDescent="0.2">
      <c r="A43" s="21" t="s">
        <v>15</v>
      </c>
      <c r="B43" s="20"/>
      <c r="C43" s="20"/>
      <c r="D43" s="20"/>
      <c r="E43" s="20"/>
      <c r="F43" s="20"/>
      <c r="G43" s="20"/>
      <c r="H43" s="20"/>
      <c r="I43" s="20"/>
      <c r="J43" s="20"/>
    </row>
    <row r="44" spans="1:10" x14ac:dyDescent="0.2">
      <c r="A44" s="22" t="s">
        <v>119</v>
      </c>
      <c r="B44" s="7">
        <v>1372</v>
      </c>
      <c r="C44" s="7">
        <v>1864</v>
      </c>
      <c r="D44" s="7">
        <v>2123</v>
      </c>
      <c r="E44" s="7">
        <v>2519</v>
      </c>
      <c r="F44" s="7">
        <v>2369</v>
      </c>
      <c r="G44" s="7">
        <v>2007</v>
      </c>
      <c r="H44" s="7">
        <v>1839</v>
      </c>
      <c r="I44" s="7">
        <v>1416</v>
      </c>
      <c r="J44" s="7">
        <v>1464</v>
      </c>
    </row>
    <row r="45" spans="1:10" x14ac:dyDescent="0.2">
      <c r="A45" s="22" t="s">
        <v>120</v>
      </c>
      <c r="B45" s="7">
        <v>83</v>
      </c>
      <c r="C45" s="7">
        <v>108</v>
      </c>
      <c r="D45" s="7">
        <v>111</v>
      </c>
      <c r="E45" s="7">
        <v>131</v>
      </c>
      <c r="F45" s="7">
        <v>84</v>
      </c>
      <c r="G45" s="7">
        <v>82</v>
      </c>
      <c r="H45" s="7">
        <v>58</v>
      </c>
      <c r="I45" s="7">
        <v>37</v>
      </c>
      <c r="J45" s="7">
        <v>38</v>
      </c>
    </row>
    <row r="46" spans="1:10" x14ac:dyDescent="0.2">
      <c r="A46" s="22" t="s">
        <v>121</v>
      </c>
      <c r="B46" s="7">
        <v>227</v>
      </c>
      <c r="C46" s="7">
        <v>296</v>
      </c>
      <c r="D46" s="7">
        <v>477</v>
      </c>
      <c r="E46" s="7">
        <v>473</v>
      </c>
      <c r="F46" s="7">
        <v>555</v>
      </c>
      <c r="G46" s="7">
        <v>613</v>
      </c>
      <c r="H46" s="7">
        <v>576</v>
      </c>
      <c r="I46" s="7">
        <v>638</v>
      </c>
      <c r="J46" s="7">
        <v>607</v>
      </c>
    </row>
    <row r="47" spans="1:10" x14ac:dyDescent="0.2">
      <c r="A47" s="21" t="s">
        <v>16</v>
      </c>
      <c r="B47" s="20"/>
      <c r="C47" s="20"/>
      <c r="D47" s="20"/>
      <c r="E47" s="20"/>
      <c r="F47" s="20"/>
      <c r="G47" s="20"/>
      <c r="H47" s="20"/>
      <c r="I47" s="20"/>
      <c r="J47" s="20"/>
    </row>
    <row r="48" spans="1:10" x14ac:dyDescent="0.2">
      <c r="A48" s="22" t="s">
        <v>119</v>
      </c>
      <c r="B48" s="7">
        <v>183</v>
      </c>
      <c r="C48" s="7">
        <v>223</v>
      </c>
      <c r="D48" s="7">
        <v>247</v>
      </c>
      <c r="E48" s="7">
        <v>296</v>
      </c>
      <c r="F48" s="7">
        <v>260</v>
      </c>
      <c r="G48" s="7">
        <v>165</v>
      </c>
      <c r="H48" s="7">
        <v>114</v>
      </c>
      <c r="I48" s="7">
        <v>75</v>
      </c>
      <c r="J48" s="7">
        <v>95</v>
      </c>
    </row>
    <row r="49" spans="1:10" x14ac:dyDescent="0.2">
      <c r="A49" s="22" t="s">
        <v>120</v>
      </c>
      <c r="B49" s="7">
        <v>23</v>
      </c>
      <c r="C49" s="7">
        <v>14</v>
      </c>
      <c r="D49" s="7">
        <v>10</v>
      </c>
      <c r="E49" s="7">
        <v>17</v>
      </c>
      <c r="F49" s="7">
        <v>9</v>
      </c>
      <c r="G49" s="7">
        <v>4</v>
      </c>
      <c r="H49" s="7">
        <v>4</v>
      </c>
      <c r="I49" s="7">
        <v>6</v>
      </c>
      <c r="J49" s="7">
        <v>0</v>
      </c>
    </row>
    <row r="50" spans="1:10" x14ac:dyDescent="0.2">
      <c r="A50" s="22" t="s">
        <v>121</v>
      </c>
      <c r="B50" s="7">
        <v>116</v>
      </c>
      <c r="C50" s="7">
        <v>33</v>
      </c>
      <c r="D50" s="7">
        <v>56</v>
      </c>
      <c r="E50" s="7">
        <v>48</v>
      </c>
      <c r="F50" s="7">
        <v>22</v>
      </c>
      <c r="G50" s="7">
        <v>23</v>
      </c>
      <c r="H50" s="7">
        <v>18</v>
      </c>
      <c r="I50" s="7">
        <v>4</v>
      </c>
      <c r="J50" s="7">
        <v>6</v>
      </c>
    </row>
    <row r="51" spans="1:10" x14ac:dyDescent="0.2">
      <c r="A51" s="21" t="s">
        <v>17</v>
      </c>
      <c r="B51" s="20"/>
      <c r="C51" s="20"/>
      <c r="D51" s="20"/>
      <c r="E51" s="20"/>
      <c r="F51" s="20"/>
      <c r="G51" s="20"/>
      <c r="H51" s="20"/>
      <c r="I51" s="20"/>
      <c r="J51" s="20"/>
    </row>
    <row r="52" spans="1:10" x14ac:dyDescent="0.2">
      <c r="A52" s="22" t="s">
        <v>119</v>
      </c>
      <c r="B52" s="7">
        <v>883</v>
      </c>
      <c r="C52" s="7">
        <v>1206</v>
      </c>
      <c r="D52" s="7">
        <v>1346</v>
      </c>
      <c r="E52" s="7">
        <v>1489</v>
      </c>
      <c r="F52" s="7">
        <v>1560</v>
      </c>
      <c r="G52" s="7">
        <v>1786</v>
      </c>
      <c r="H52" s="7">
        <v>1788</v>
      </c>
      <c r="I52" s="7">
        <v>1648</v>
      </c>
      <c r="J52" s="7">
        <v>1669</v>
      </c>
    </row>
    <row r="53" spans="1:10" x14ac:dyDescent="0.2">
      <c r="A53" s="22" t="s">
        <v>120</v>
      </c>
      <c r="B53" s="7">
        <v>251</v>
      </c>
      <c r="C53" s="7">
        <v>403</v>
      </c>
      <c r="D53" s="7">
        <v>521</v>
      </c>
      <c r="E53" s="7">
        <v>665</v>
      </c>
      <c r="F53" s="7">
        <v>623</v>
      </c>
      <c r="G53" s="7">
        <v>674</v>
      </c>
      <c r="H53" s="7">
        <v>702</v>
      </c>
      <c r="I53" s="7">
        <v>613</v>
      </c>
      <c r="J53" s="7">
        <v>586</v>
      </c>
    </row>
    <row r="54" spans="1:10" x14ac:dyDescent="0.2">
      <c r="A54" s="23" t="s">
        <v>121</v>
      </c>
      <c r="B54" s="11">
        <v>621</v>
      </c>
      <c r="C54" s="11">
        <v>775</v>
      </c>
      <c r="D54" s="11">
        <v>804</v>
      </c>
      <c r="E54" s="11">
        <v>757</v>
      </c>
      <c r="F54" s="11">
        <v>878</v>
      </c>
      <c r="G54" s="11">
        <v>883</v>
      </c>
      <c r="H54" s="11">
        <v>899</v>
      </c>
      <c r="I54" s="11">
        <v>853</v>
      </c>
      <c r="J54" s="11">
        <v>780</v>
      </c>
    </row>
    <row r="56" spans="1:10" x14ac:dyDescent="0.2">
      <c r="A56" s="13" t="s">
        <v>20</v>
      </c>
    </row>
    <row r="57" spans="1:10" x14ac:dyDescent="0.2">
      <c r="A57" s="13" t="s">
        <v>122</v>
      </c>
    </row>
    <row r="58" spans="1:10" x14ac:dyDescent="0.2">
      <c r="A58" s="13" t="s">
        <v>123</v>
      </c>
    </row>
    <row r="59" spans="1:10" x14ac:dyDescent="0.2">
      <c r="A59" s="26" t="s">
        <v>124</v>
      </c>
    </row>
    <row r="60" spans="1:10" x14ac:dyDescent="0.2">
      <c r="A60" s="26" t="s">
        <v>125</v>
      </c>
    </row>
    <row r="61" spans="1:10" x14ac:dyDescent="0.2">
      <c r="A61" s="26" t="s">
        <v>126</v>
      </c>
    </row>
    <row r="62" spans="1:10" x14ac:dyDescent="0.2">
      <c r="A62" s="13" t="s">
        <v>66</v>
      </c>
    </row>
    <row r="63" spans="1:10" x14ac:dyDescent="0.2">
      <c r="A63" s="13"/>
    </row>
    <row r="64" spans="1:10" x14ac:dyDescent="0.2">
      <c r="A64" s="13" t="s">
        <v>141</v>
      </c>
    </row>
    <row r="65" spans="1:1" x14ac:dyDescent="0.2">
      <c r="A65" s="13" t="s">
        <v>276</v>
      </c>
    </row>
  </sheetData>
  <mergeCells count="1">
    <mergeCell ref="B6:J6"/>
  </mergeCells>
  <conditionalFormatting sqref="B8:J22">
    <cfRule type="expression" dxfId="2" priority="3">
      <formula>B8=2</formula>
    </cfRule>
  </conditionalFormatting>
  <conditionalFormatting sqref="B24:J38">
    <cfRule type="expression" dxfId="1" priority="2">
      <formula>B24=2</formula>
    </cfRule>
  </conditionalFormatting>
  <conditionalFormatting sqref="B40:J54">
    <cfRule type="expression" dxfId="0" priority="1">
      <formula>B40=2</formula>
    </cfRule>
  </conditionalFormatting>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J65"/>
  <sheetViews>
    <sheetView showGridLines="0" workbookViewId="0">
      <pane xSplit="1" ySplit="6" topLeftCell="B5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HYPERLINK("#'Contents'!A37", "Link to contents")</f>
        <v>Link to contents</v>
      </c>
    </row>
    <row r="3" spans="1:10" ht="15" x14ac:dyDescent="0.25">
      <c r="A3" s="2" t="s">
        <v>128</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row>
    <row r="8" spans="1:10" x14ac:dyDescent="0.2">
      <c r="A8" s="22" t="s">
        <v>119</v>
      </c>
      <c r="B8" s="14">
        <v>26.508545910578398</v>
      </c>
      <c r="C8" s="14">
        <v>35.897738939492399</v>
      </c>
      <c r="D8" s="14">
        <v>41.939130675703503</v>
      </c>
      <c r="E8" s="14">
        <v>52.526621325273901</v>
      </c>
      <c r="F8" s="14">
        <v>54.512381760860102</v>
      </c>
      <c r="G8" s="14">
        <v>49.499359261152598</v>
      </c>
      <c r="H8" s="14">
        <v>49.085956926442201</v>
      </c>
      <c r="I8" s="14">
        <v>41.716131375627803</v>
      </c>
      <c r="J8" s="14">
        <v>43.861843450620498</v>
      </c>
    </row>
    <row r="9" spans="1:10" x14ac:dyDescent="0.2">
      <c r="A9" s="22" t="s">
        <v>120</v>
      </c>
      <c r="B9" s="14">
        <v>3.5457290708417002</v>
      </c>
      <c r="C9" s="14">
        <v>3.2584101498923901</v>
      </c>
      <c r="D9" s="14">
        <v>5.5955057766806497</v>
      </c>
      <c r="E9" s="14">
        <v>7.0534221922036204</v>
      </c>
      <c r="F9" s="14">
        <v>6.4008763954041701</v>
      </c>
      <c r="G9" s="14">
        <v>8.2327416650565706</v>
      </c>
      <c r="H9" s="14">
        <v>7.4663120504763096</v>
      </c>
      <c r="I9" s="14">
        <v>6.5815486037467297</v>
      </c>
      <c r="J9" s="14">
        <v>6.6059919261178104</v>
      </c>
    </row>
    <row r="10" spans="1:10" x14ac:dyDescent="0.2">
      <c r="A10" s="22" t="s">
        <v>121</v>
      </c>
      <c r="B10" s="14">
        <v>9.0050262116614501</v>
      </c>
      <c r="C10" s="14">
        <v>9.0020483802111801</v>
      </c>
      <c r="D10" s="14">
        <v>11.6799392425858</v>
      </c>
      <c r="E10" s="14">
        <v>11.4350935540271</v>
      </c>
      <c r="F10" s="14">
        <v>12.277090791185</v>
      </c>
      <c r="G10" s="14">
        <v>13.5325691119367</v>
      </c>
      <c r="H10" s="14">
        <v>14.9326241009526</v>
      </c>
      <c r="I10" s="14">
        <v>12.4703026176254</v>
      </c>
      <c r="J10" s="14">
        <v>11.9005001610211</v>
      </c>
    </row>
    <row r="11" spans="1:10" x14ac:dyDescent="0.2">
      <c r="A11" s="21" t="s">
        <v>15</v>
      </c>
      <c r="B11" s="24"/>
      <c r="C11" s="24"/>
      <c r="D11" s="24"/>
      <c r="E11" s="24"/>
      <c r="F11" s="24"/>
      <c r="G11" s="24"/>
      <c r="H11" s="24"/>
      <c r="I11" s="24"/>
      <c r="J11" s="24"/>
    </row>
    <row r="12" spans="1:10" x14ac:dyDescent="0.2">
      <c r="A12" s="22" t="s">
        <v>119</v>
      </c>
      <c r="B12" s="14">
        <v>16.040202939522</v>
      </c>
      <c r="C12" s="14">
        <v>21.483416073019299</v>
      </c>
      <c r="D12" s="14">
        <v>25.478565138477901</v>
      </c>
      <c r="E12" s="14">
        <v>32.755665180460703</v>
      </c>
      <c r="F12" s="14">
        <v>32.109314376945498</v>
      </c>
      <c r="G12" s="14">
        <v>27.939867025785698</v>
      </c>
      <c r="H12" s="14">
        <v>27.342845482149698</v>
      </c>
      <c r="I12" s="14">
        <v>20.833323023889999</v>
      </c>
      <c r="J12" s="14">
        <v>22.440943160782599</v>
      </c>
    </row>
    <row r="13" spans="1:10" x14ac:dyDescent="0.2">
      <c r="A13" s="22" t="s">
        <v>120</v>
      </c>
      <c r="B13" s="14">
        <v>1.01306544881191</v>
      </c>
      <c r="C13" s="14">
        <v>0.66272748811370596</v>
      </c>
      <c r="D13" s="14">
        <v>0.86920478084359598</v>
      </c>
      <c r="E13" s="14">
        <v>1.17557036536727</v>
      </c>
      <c r="F13" s="14">
        <v>1.15425639917124</v>
      </c>
      <c r="G13" s="14">
        <v>0.92618343731886399</v>
      </c>
      <c r="H13" s="14">
        <v>0.65582470713643204</v>
      </c>
      <c r="I13" s="14">
        <v>0.59382393417263701</v>
      </c>
      <c r="J13" s="14">
        <v>0.29144082026990298</v>
      </c>
    </row>
    <row r="14" spans="1:10" x14ac:dyDescent="0.2">
      <c r="A14" s="22" t="s">
        <v>121</v>
      </c>
      <c r="B14" s="14">
        <v>2.53266362202978</v>
      </c>
      <c r="C14" s="14">
        <v>3.03750098718782</v>
      </c>
      <c r="D14" s="14">
        <v>4.5633250994288801</v>
      </c>
      <c r="E14" s="14">
        <v>4.27480132860825</v>
      </c>
      <c r="F14" s="14">
        <v>4.0398973970993497</v>
      </c>
      <c r="G14" s="14">
        <v>4.9910996344405403</v>
      </c>
      <c r="H14" s="14">
        <v>5.0952534939061298</v>
      </c>
      <c r="I14" s="14">
        <v>4.5526501619902202</v>
      </c>
      <c r="J14" s="14">
        <v>4.7116265943634401</v>
      </c>
    </row>
    <row r="15" spans="1:10" x14ac:dyDescent="0.2">
      <c r="A15" s="21" t="s">
        <v>16</v>
      </c>
      <c r="B15" s="24"/>
      <c r="C15" s="24"/>
      <c r="D15" s="24"/>
      <c r="E15" s="24"/>
      <c r="F15" s="24"/>
      <c r="G15" s="24"/>
      <c r="H15" s="24"/>
      <c r="I15" s="24"/>
      <c r="J15" s="24"/>
    </row>
    <row r="16" spans="1:10" x14ac:dyDescent="0.2">
      <c r="A16" s="22" t="s">
        <v>119</v>
      </c>
      <c r="B16" s="14">
        <v>1.9698494838009399</v>
      </c>
      <c r="C16" s="14">
        <v>3.03750098718782</v>
      </c>
      <c r="D16" s="14">
        <v>3.2595179281634801</v>
      </c>
      <c r="E16" s="14">
        <v>4.0076262455702398</v>
      </c>
      <c r="F16" s="14">
        <v>4.0923635970616798</v>
      </c>
      <c r="G16" s="14">
        <v>2.5212771349235701</v>
      </c>
      <c r="H16" s="14">
        <v>1.8161299582239701</v>
      </c>
      <c r="I16" s="14">
        <v>1.18764786834527</v>
      </c>
      <c r="J16" s="14">
        <v>1.6029245114844699</v>
      </c>
    </row>
    <row r="17" spans="1:10" x14ac:dyDescent="0.2">
      <c r="A17" s="22" t="s">
        <v>120</v>
      </c>
      <c r="B17" s="14">
        <v>0.45025131058307299</v>
      </c>
      <c r="C17" s="14">
        <v>0.33136374405685298</v>
      </c>
      <c r="D17" s="14">
        <v>0.217301195210899</v>
      </c>
      <c r="E17" s="14">
        <v>0.106870033215206</v>
      </c>
      <c r="F17" s="14">
        <v>0.104932399924659</v>
      </c>
      <c r="G17" s="14">
        <v>0.102909270813207</v>
      </c>
      <c r="H17" s="14">
        <v>0</v>
      </c>
      <c r="I17" s="14">
        <v>9.8970655695439599E-2</v>
      </c>
      <c r="J17" s="14">
        <v>0</v>
      </c>
    </row>
    <row r="18" spans="1:10" x14ac:dyDescent="0.2">
      <c r="A18" s="22" t="s">
        <v>121</v>
      </c>
      <c r="B18" s="14">
        <v>0.90050262116614499</v>
      </c>
      <c r="C18" s="14">
        <v>0.22090916270456901</v>
      </c>
      <c r="D18" s="14">
        <v>0.81487948204087102</v>
      </c>
      <c r="E18" s="14">
        <v>0.587785182683635</v>
      </c>
      <c r="F18" s="14">
        <v>0.209864799849317</v>
      </c>
      <c r="G18" s="14">
        <v>0.360182447846225</v>
      </c>
      <c r="H18" s="14">
        <v>0.30268832637066101</v>
      </c>
      <c r="I18" s="14">
        <v>9.8970655695439599E-2</v>
      </c>
      <c r="J18" s="14">
        <v>9.7146940089967798E-2</v>
      </c>
    </row>
    <row r="19" spans="1:10" x14ac:dyDescent="0.2">
      <c r="A19" s="21" t="s">
        <v>17</v>
      </c>
      <c r="B19" s="24"/>
      <c r="C19" s="24"/>
      <c r="D19" s="24"/>
      <c r="E19" s="24"/>
      <c r="F19" s="24"/>
      <c r="G19" s="24"/>
      <c r="H19" s="24"/>
      <c r="I19" s="24"/>
      <c r="J19" s="24"/>
    </row>
    <row r="20" spans="1:10" x14ac:dyDescent="0.2">
      <c r="A20" s="22" t="s">
        <v>119</v>
      </c>
      <c r="B20" s="14">
        <v>8.4984934872554998</v>
      </c>
      <c r="C20" s="14">
        <v>11.3768218792853</v>
      </c>
      <c r="D20" s="14">
        <v>13.201047609062099</v>
      </c>
      <c r="E20" s="14">
        <v>15.763329899242899</v>
      </c>
      <c r="F20" s="14">
        <v>18.310703786852901</v>
      </c>
      <c r="G20" s="14">
        <v>19.038215100443299</v>
      </c>
      <c r="H20" s="14">
        <v>19.926981486068499</v>
      </c>
      <c r="I20" s="14">
        <v>19.695160483392499</v>
      </c>
      <c r="J20" s="14">
        <v>19.8179757783534</v>
      </c>
    </row>
    <row r="21" spans="1:10" x14ac:dyDescent="0.2">
      <c r="A21" s="22" t="s">
        <v>120</v>
      </c>
      <c r="B21" s="14">
        <v>2.0824123114467099</v>
      </c>
      <c r="C21" s="14">
        <v>2.2643189177218299</v>
      </c>
      <c r="D21" s="14">
        <v>4.5089998006261496</v>
      </c>
      <c r="E21" s="14">
        <v>5.7709817936211403</v>
      </c>
      <c r="F21" s="14">
        <v>5.1416875963082704</v>
      </c>
      <c r="G21" s="14">
        <v>7.2036489569244999</v>
      </c>
      <c r="H21" s="14">
        <v>6.8104873433398696</v>
      </c>
      <c r="I21" s="14">
        <v>5.8887540138786596</v>
      </c>
      <c r="J21" s="14">
        <v>6.3145511058479098</v>
      </c>
    </row>
    <row r="22" spans="1:10" x14ac:dyDescent="0.2">
      <c r="A22" s="23" t="s">
        <v>121</v>
      </c>
      <c r="B22" s="16">
        <v>5.5718599684655201</v>
      </c>
      <c r="C22" s="16">
        <v>5.7436382303187896</v>
      </c>
      <c r="D22" s="16">
        <v>6.3017346611160701</v>
      </c>
      <c r="E22" s="16">
        <v>6.5725070427351904</v>
      </c>
      <c r="F22" s="16">
        <v>8.0273285942363799</v>
      </c>
      <c r="G22" s="16">
        <v>8.18128702964996</v>
      </c>
      <c r="H22" s="16">
        <v>9.5346822806758205</v>
      </c>
      <c r="I22" s="16">
        <v>7.8186817999397302</v>
      </c>
      <c r="J22" s="16">
        <v>7.0917266265676497</v>
      </c>
    </row>
    <row r="23" spans="1:10" x14ac:dyDescent="0.2">
      <c r="A23" s="9" t="s">
        <v>18</v>
      </c>
    </row>
    <row r="24" spans="1:10" x14ac:dyDescent="0.2">
      <c r="A24" s="22" t="s">
        <v>119</v>
      </c>
      <c r="B24" s="14">
        <v>113.326362062459</v>
      </c>
      <c r="C24" s="14">
        <v>149.78781476410299</v>
      </c>
      <c r="D24" s="14">
        <v>164.747642035383</v>
      </c>
      <c r="E24" s="14">
        <v>183.649498765716</v>
      </c>
      <c r="F24" s="14">
        <v>171.63009084135501</v>
      </c>
      <c r="G24" s="14">
        <v>160.54030708424301</v>
      </c>
      <c r="H24" s="14">
        <v>145.83153875718099</v>
      </c>
      <c r="I24" s="14">
        <v>118.90113805375</v>
      </c>
      <c r="J24" s="14">
        <v>118.420047368019</v>
      </c>
    </row>
    <row r="25" spans="1:10" x14ac:dyDescent="0.2">
      <c r="A25" s="22" t="s">
        <v>120</v>
      </c>
      <c r="B25" s="14">
        <v>16.938459810047299</v>
      </c>
      <c r="C25" s="14">
        <v>26.409807673125901</v>
      </c>
      <c r="D25" s="14">
        <v>30.162696690581399</v>
      </c>
      <c r="E25" s="14">
        <v>37.6589306412083</v>
      </c>
      <c r="F25" s="14">
        <v>32.364531415798403</v>
      </c>
      <c r="G25" s="14">
        <v>32.1509293226121</v>
      </c>
      <c r="H25" s="14">
        <v>32.453839550008503</v>
      </c>
      <c r="I25" s="14">
        <v>27.084187805797601</v>
      </c>
      <c r="J25" s="14">
        <v>24.855476608857298</v>
      </c>
    </row>
    <row r="26" spans="1:10" x14ac:dyDescent="0.2">
      <c r="A26" s="22" t="s">
        <v>121</v>
      </c>
      <c r="B26" s="14">
        <v>46.3215023376803</v>
      </c>
      <c r="C26" s="14">
        <v>53.329676009466702</v>
      </c>
      <c r="D26" s="14">
        <v>62.787654335495901</v>
      </c>
      <c r="E26" s="14">
        <v>58.838622910786498</v>
      </c>
      <c r="F26" s="14">
        <v>66.527092354696705</v>
      </c>
      <c r="G26" s="14">
        <v>67.302612048667896</v>
      </c>
      <c r="H26" s="14">
        <v>63.063710943766601</v>
      </c>
      <c r="I26" s="14">
        <v>64.370258972478695</v>
      </c>
      <c r="J26" s="14">
        <v>58.471490055262699</v>
      </c>
    </row>
    <row r="27" spans="1:10" x14ac:dyDescent="0.2">
      <c r="A27" s="21" t="s">
        <v>15</v>
      </c>
      <c r="B27" s="24"/>
      <c r="C27" s="24"/>
      <c r="D27" s="24"/>
      <c r="E27" s="24"/>
      <c r="F27" s="24"/>
      <c r="G27" s="24"/>
      <c r="H27" s="24"/>
      <c r="I27" s="24"/>
      <c r="J27" s="24"/>
    </row>
    <row r="28" spans="1:10" x14ac:dyDescent="0.2">
      <c r="A28" s="22" t="s">
        <v>119</v>
      </c>
      <c r="B28" s="14">
        <v>62.626210250072702</v>
      </c>
      <c r="C28" s="14">
        <v>83.593275360216197</v>
      </c>
      <c r="D28" s="14">
        <v>92.558627692433404</v>
      </c>
      <c r="E28" s="14">
        <v>105.400766229285</v>
      </c>
      <c r="F28" s="14">
        <v>95.731450669289202</v>
      </c>
      <c r="G28" s="14">
        <v>78.448267547173501</v>
      </c>
      <c r="H28" s="14">
        <v>68.332191390196598</v>
      </c>
      <c r="I28" s="14">
        <v>51.527278903955199</v>
      </c>
      <c r="J28" s="14">
        <v>51.035220414088201</v>
      </c>
    </row>
    <row r="29" spans="1:10" x14ac:dyDescent="0.2">
      <c r="A29" s="22" t="s">
        <v>120</v>
      </c>
      <c r="B29" s="14">
        <v>3.7448975770512698</v>
      </c>
      <c r="C29" s="14">
        <v>5.4406470742920403</v>
      </c>
      <c r="D29" s="14">
        <v>5.3162452423102602</v>
      </c>
      <c r="E29" s="14">
        <v>6.0276408808982396</v>
      </c>
      <c r="F29" s="14">
        <v>3.3781160737028602</v>
      </c>
      <c r="G29" s="14">
        <v>3.42943246107862</v>
      </c>
      <c r="H29" s="14">
        <v>2.3708162008934801</v>
      </c>
      <c r="I29" s="14">
        <v>1.2946552488431</v>
      </c>
      <c r="J29" s="14">
        <v>1.6298673186135899</v>
      </c>
    </row>
    <row r="30" spans="1:10" x14ac:dyDescent="0.2">
      <c r="A30" s="22" t="s">
        <v>121</v>
      </c>
      <c r="B30" s="14">
        <v>10.4857132157435</v>
      </c>
      <c r="C30" s="14">
        <v>13.658291092754</v>
      </c>
      <c r="D30" s="14">
        <v>21.992467160294002</v>
      </c>
      <c r="E30" s="14">
        <v>21.7326868458074</v>
      </c>
      <c r="F30" s="14">
        <v>26.044185213386601</v>
      </c>
      <c r="G30" s="14">
        <v>27.6497992174464</v>
      </c>
      <c r="H30" s="14">
        <v>25.0252821205423</v>
      </c>
      <c r="I30" s="14">
        <v>28.2752706347332</v>
      </c>
      <c r="J30" s="14">
        <v>25.976010390404198</v>
      </c>
    </row>
    <row r="31" spans="1:10" x14ac:dyDescent="0.2">
      <c r="A31" s="21" t="s">
        <v>16</v>
      </c>
      <c r="B31" s="24"/>
      <c r="C31" s="24"/>
      <c r="D31" s="24"/>
      <c r="E31" s="24"/>
      <c r="F31" s="24"/>
      <c r="G31" s="24"/>
      <c r="H31" s="24"/>
      <c r="I31" s="24"/>
      <c r="J31" s="24"/>
    </row>
    <row r="32" spans="1:10" x14ac:dyDescent="0.2">
      <c r="A32" s="22" t="s">
        <v>119</v>
      </c>
      <c r="B32" s="14">
        <v>8.52684371390135</v>
      </c>
      <c r="C32" s="14">
        <v>9.5211323800110605</v>
      </c>
      <c r="D32" s="14">
        <v>10.464609055916</v>
      </c>
      <c r="E32" s="14">
        <v>12.2211801346652</v>
      </c>
      <c r="F32" s="14">
        <v>9.9164052486116407</v>
      </c>
      <c r="G32" s="14">
        <v>6.2158463357049998</v>
      </c>
      <c r="H32" s="14">
        <v>4.1094147482153698</v>
      </c>
      <c r="I32" s="14">
        <v>2.6410967076399201</v>
      </c>
      <c r="J32" s="14">
        <v>3.1578679298138401</v>
      </c>
    </row>
    <row r="33" spans="1:10" x14ac:dyDescent="0.2">
      <c r="A33" s="22" t="s">
        <v>120</v>
      </c>
      <c r="B33" s="14">
        <v>0.86420713316567699</v>
      </c>
      <c r="C33" s="14">
        <v>0.45338725619100301</v>
      </c>
      <c r="D33" s="14">
        <v>0.33576285740906903</v>
      </c>
      <c r="E33" s="14">
        <v>0.82949186434379496</v>
      </c>
      <c r="F33" s="14">
        <v>0.38140020186967799</v>
      </c>
      <c r="G33" s="14">
        <v>0.107169764408707</v>
      </c>
      <c r="H33" s="14">
        <v>0.21073921785719801</v>
      </c>
      <c r="I33" s="14">
        <v>0.20714483981489501</v>
      </c>
      <c r="J33" s="14">
        <v>0</v>
      </c>
    </row>
    <row r="34" spans="1:10" x14ac:dyDescent="0.2">
      <c r="A34" s="22" t="s">
        <v>121</v>
      </c>
      <c r="B34" s="14">
        <v>5.7613808877711801</v>
      </c>
      <c r="C34" s="14">
        <v>1.6435288036923901</v>
      </c>
      <c r="D34" s="14">
        <v>2.2943795256286399</v>
      </c>
      <c r="E34" s="14">
        <v>2.0460799320480301</v>
      </c>
      <c r="F34" s="14">
        <v>0.98074337623631502</v>
      </c>
      <c r="G34" s="14">
        <v>0.857358115269655</v>
      </c>
      <c r="H34" s="14">
        <v>0.63221765357159498</v>
      </c>
      <c r="I34" s="14">
        <v>0.103572419907448</v>
      </c>
      <c r="J34" s="14">
        <v>0.20373341482669899</v>
      </c>
    </row>
    <row r="35" spans="1:10" x14ac:dyDescent="0.2">
      <c r="A35" s="21" t="s">
        <v>17</v>
      </c>
      <c r="B35" s="24"/>
      <c r="C35" s="24"/>
      <c r="D35" s="24"/>
      <c r="E35" s="24"/>
      <c r="F35" s="24"/>
      <c r="G35" s="24"/>
      <c r="H35" s="24"/>
      <c r="I35" s="24"/>
      <c r="J35" s="24"/>
    </row>
    <row r="36" spans="1:10" x14ac:dyDescent="0.2">
      <c r="A36" s="22" t="s">
        <v>119</v>
      </c>
      <c r="B36" s="14">
        <v>42.173308098485002</v>
      </c>
      <c r="C36" s="14">
        <v>56.673407023875399</v>
      </c>
      <c r="D36" s="14">
        <v>61.724405287033903</v>
      </c>
      <c r="E36" s="14">
        <v>66.027552401766002</v>
      </c>
      <c r="F36" s="14">
        <v>65.9822349234543</v>
      </c>
      <c r="G36" s="14">
        <v>75.876193201364501</v>
      </c>
      <c r="H36" s="14">
        <v>73.389932618769294</v>
      </c>
      <c r="I36" s="14">
        <v>64.732762442154794</v>
      </c>
      <c r="J36" s="14">
        <v>64.226959024116894</v>
      </c>
    </row>
    <row r="37" spans="1:10" x14ac:dyDescent="0.2">
      <c r="A37" s="22" t="s">
        <v>120</v>
      </c>
      <c r="B37" s="14">
        <v>12.3293550998303</v>
      </c>
      <c r="C37" s="14">
        <v>20.515773342642898</v>
      </c>
      <c r="D37" s="14">
        <v>24.510688590861999</v>
      </c>
      <c r="E37" s="14">
        <v>30.8017978959662</v>
      </c>
      <c r="F37" s="14">
        <v>28.605015140225898</v>
      </c>
      <c r="G37" s="14">
        <v>28.614327097124701</v>
      </c>
      <c r="H37" s="14">
        <v>29.872284131257899</v>
      </c>
      <c r="I37" s="14">
        <v>25.5823877171396</v>
      </c>
      <c r="J37" s="14">
        <v>23.2256092902437</v>
      </c>
    </row>
    <row r="38" spans="1:10" x14ac:dyDescent="0.2">
      <c r="A38" s="23" t="s">
        <v>121</v>
      </c>
      <c r="B38" s="16">
        <v>30.074408234165599</v>
      </c>
      <c r="C38" s="16">
        <v>38.027856113020398</v>
      </c>
      <c r="D38" s="16">
        <v>38.500807649573296</v>
      </c>
      <c r="E38" s="16">
        <v>35.059856132931003</v>
      </c>
      <c r="F38" s="16">
        <v>39.502163765073803</v>
      </c>
      <c r="G38" s="16">
        <v>38.795454715951898</v>
      </c>
      <c r="H38" s="16">
        <v>37.4062111696527</v>
      </c>
      <c r="I38" s="16">
        <v>35.991415917838097</v>
      </c>
      <c r="J38" s="16">
        <v>32.2917462500318</v>
      </c>
    </row>
    <row r="39" spans="1:10" x14ac:dyDescent="0.2">
      <c r="A39" s="9" t="s">
        <v>19</v>
      </c>
    </row>
    <row r="40" spans="1:10" x14ac:dyDescent="0.2">
      <c r="A40" s="22" t="s">
        <v>119</v>
      </c>
      <c r="B40" s="14">
        <v>69.409638003684293</v>
      </c>
      <c r="C40" s="14">
        <v>92.106864101119001</v>
      </c>
      <c r="D40" s="14">
        <v>102.43296202303399</v>
      </c>
      <c r="E40" s="14">
        <v>116.96389554993701</v>
      </c>
      <c r="F40" s="14">
        <v>111.965486084299</v>
      </c>
      <c r="G40" s="14">
        <v>103.893853975062</v>
      </c>
      <c r="H40" s="14">
        <v>96.409636582573498</v>
      </c>
      <c r="I40" s="14">
        <v>79.431815795114005</v>
      </c>
      <c r="J40" s="14">
        <v>80.256841783879906</v>
      </c>
    </row>
    <row r="41" spans="1:10" x14ac:dyDescent="0.2">
      <c r="A41" s="22" t="s">
        <v>120</v>
      </c>
      <c r="B41" s="14">
        <v>10.1637574927462</v>
      </c>
      <c r="C41" s="14">
        <v>14.6845137118395</v>
      </c>
      <c r="D41" s="14">
        <v>17.696975677822401</v>
      </c>
      <c r="E41" s="14">
        <v>22.093784173350102</v>
      </c>
      <c r="F41" s="14">
        <v>19.137571744177201</v>
      </c>
      <c r="G41" s="14">
        <v>19.949299904256499</v>
      </c>
      <c r="H41" s="14">
        <v>19.689110491602801</v>
      </c>
      <c r="I41" s="14">
        <v>16.599958955589301</v>
      </c>
      <c r="J41" s="14">
        <v>15.514333727738901</v>
      </c>
    </row>
    <row r="42" spans="1:10" x14ac:dyDescent="0.2">
      <c r="A42" s="22" t="s">
        <v>121</v>
      </c>
      <c r="B42" s="14">
        <v>27.4449922213091</v>
      </c>
      <c r="C42" s="14">
        <v>30.8794345483253</v>
      </c>
      <c r="D42" s="14">
        <v>36.8549166374588</v>
      </c>
      <c r="E42" s="14">
        <v>34.730450397959899</v>
      </c>
      <c r="F42" s="14">
        <v>38.889897887957801</v>
      </c>
      <c r="G42" s="14">
        <v>39.872350729691597</v>
      </c>
      <c r="H42" s="14">
        <v>38.476232937124301</v>
      </c>
      <c r="I42" s="14">
        <v>37.830699144216403</v>
      </c>
      <c r="J42" s="14">
        <v>34.633761030032403</v>
      </c>
    </row>
    <row r="43" spans="1:10" x14ac:dyDescent="0.2">
      <c r="A43" s="21" t="s">
        <v>15</v>
      </c>
      <c r="B43" s="24"/>
      <c r="C43" s="24"/>
      <c r="D43" s="24"/>
      <c r="E43" s="24"/>
      <c r="F43" s="24"/>
      <c r="G43" s="24"/>
      <c r="H43" s="24"/>
      <c r="I43" s="24"/>
      <c r="J43" s="24"/>
    </row>
    <row r="44" spans="1:10" x14ac:dyDescent="0.2">
      <c r="A44" s="22" t="s">
        <v>119</v>
      </c>
      <c r="B44" s="14">
        <v>39.060715070161997</v>
      </c>
      <c r="C44" s="14">
        <v>52.1370163026073</v>
      </c>
      <c r="D44" s="14">
        <v>58.521307420587199</v>
      </c>
      <c r="E44" s="14">
        <v>68.455402623208897</v>
      </c>
      <c r="F44" s="14">
        <v>63.319703159155999</v>
      </c>
      <c r="G44" s="14">
        <v>52.681901194529999</v>
      </c>
      <c r="H44" s="14">
        <v>47.393029049813599</v>
      </c>
      <c r="I44" s="14">
        <v>35.831618721211001</v>
      </c>
      <c r="J44" s="14">
        <v>36.399013745848897</v>
      </c>
    </row>
    <row r="45" spans="1:10" x14ac:dyDescent="0.2">
      <c r="A45" s="22" t="s">
        <v>120</v>
      </c>
      <c r="B45" s="14">
        <v>2.36300244229114</v>
      </c>
      <c r="C45" s="14">
        <v>3.0208142492926999</v>
      </c>
      <c r="D45" s="14">
        <v>3.0597574770066802</v>
      </c>
      <c r="E45" s="14">
        <v>3.5600070439223299</v>
      </c>
      <c r="F45" s="14">
        <v>2.2451899811604501</v>
      </c>
      <c r="G45" s="14">
        <v>2.1524244633539902</v>
      </c>
      <c r="H45" s="14">
        <v>1.4947230477918401</v>
      </c>
      <c r="I45" s="14">
        <v>0.93627817280000603</v>
      </c>
      <c r="J45" s="14">
        <v>0.94478314367640504</v>
      </c>
    </row>
    <row r="46" spans="1:10" x14ac:dyDescent="0.2">
      <c r="A46" s="22" t="s">
        <v>121</v>
      </c>
      <c r="B46" s="14">
        <v>6.4626693301215496</v>
      </c>
      <c r="C46" s="14">
        <v>8.2792686832466504</v>
      </c>
      <c r="D46" s="14">
        <v>13.148687536325999</v>
      </c>
      <c r="E46" s="14">
        <v>12.8540712349257</v>
      </c>
      <c r="F46" s="14">
        <v>14.834290946953001</v>
      </c>
      <c r="G46" s="14">
        <v>16.090685317512101</v>
      </c>
      <c r="H46" s="14">
        <v>14.844146129794799</v>
      </c>
      <c r="I46" s="14">
        <v>16.1444722769298</v>
      </c>
      <c r="J46" s="14">
        <v>15.0916675845152</v>
      </c>
    </row>
    <row r="47" spans="1:10" x14ac:dyDescent="0.2">
      <c r="A47" s="21" t="s">
        <v>16</v>
      </c>
      <c r="B47" s="24"/>
      <c r="C47" s="24"/>
      <c r="D47" s="24"/>
      <c r="E47" s="24"/>
      <c r="F47" s="24"/>
      <c r="G47" s="24"/>
      <c r="H47" s="24"/>
      <c r="I47" s="24"/>
      <c r="J47" s="24"/>
    </row>
    <row r="48" spans="1:10" x14ac:dyDescent="0.2">
      <c r="A48" s="22" t="s">
        <v>119</v>
      </c>
      <c r="B48" s="14">
        <v>5.2099933366178099</v>
      </c>
      <c r="C48" s="14">
        <v>6.2374220147432498</v>
      </c>
      <c r="D48" s="14">
        <v>6.8086495209067603</v>
      </c>
      <c r="E48" s="14">
        <v>8.0439853816871096</v>
      </c>
      <c r="F48" s="14">
        <v>6.94939756073473</v>
      </c>
      <c r="G48" s="14">
        <v>4.3310980055293697</v>
      </c>
      <c r="H48" s="14">
        <v>2.9379039215218898</v>
      </c>
      <c r="I48" s="14">
        <v>1.89786116108109</v>
      </c>
      <c r="J48" s="14">
        <v>2.3619578591910102</v>
      </c>
    </row>
    <row r="49" spans="1:10" x14ac:dyDescent="0.2">
      <c r="A49" s="22" t="s">
        <v>120</v>
      </c>
      <c r="B49" s="14">
        <v>0.65480790569513503</v>
      </c>
      <c r="C49" s="14">
        <v>0.39158703231572001</v>
      </c>
      <c r="D49" s="14">
        <v>0.275653826757359</v>
      </c>
      <c r="E49" s="14">
        <v>0.46198564692121902</v>
      </c>
      <c r="F49" s="14">
        <v>0.24055606941004801</v>
      </c>
      <c r="G49" s="14">
        <v>0.10499631528556</v>
      </c>
      <c r="H49" s="14">
        <v>0.103084348123575</v>
      </c>
      <c r="I49" s="14">
        <v>0.15182889288648699</v>
      </c>
      <c r="J49" s="14">
        <v>0</v>
      </c>
    </row>
    <row r="50" spans="1:10" x14ac:dyDescent="0.2">
      <c r="A50" s="22" t="s">
        <v>121</v>
      </c>
      <c r="B50" s="14">
        <v>3.3025094374189399</v>
      </c>
      <c r="C50" s="14">
        <v>0.92302657617276795</v>
      </c>
      <c r="D50" s="14">
        <v>1.5436614298412099</v>
      </c>
      <c r="E50" s="14">
        <v>1.30443006189521</v>
      </c>
      <c r="F50" s="14">
        <v>0.58802594744678505</v>
      </c>
      <c r="G50" s="14">
        <v>0.603728812891973</v>
      </c>
      <c r="H50" s="14">
        <v>0.46387956655608698</v>
      </c>
      <c r="I50" s="14">
        <v>0.101219261924325</v>
      </c>
      <c r="J50" s="14">
        <v>0.14917628584364301</v>
      </c>
    </row>
    <row r="51" spans="1:10" x14ac:dyDescent="0.2">
      <c r="A51" s="21" t="s">
        <v>17</v>
      </c>
      <c r="B51" s="24"/>
      <c r="C51" s="24"/>
      <c r="D51" s="24"/>
      <c r="E51" s="24"/>
      <c r="F51" s="24"/>
      <c r="G51" s="24"/>
      <c r="H51" s="24"/>
      <c r="I51" s="24"/>
      <c r="J51" s="24"/>
    </row>
    <row r="52" spans="1:10" x14ac:dyDescent="0.2">
      <c r="A52" s="22" t="s">
        <v>119</v>
      </c>
      <c r="B52" s="14">
        <v>25.1389295969045</v>
      </c>
      <c r="C52" s="14">
        <v>33.732425783768399</v>
      </c>
      <c r="D52" s="14">
        <v>37.103005081540502</v>
      </c>
      <c r="E52" s="14">
        <v>40.464507545040902</v>
      </c>
      <c r="F52" s="14">
        <v>41.6963853644084</v>
      </c>
      <c r="G52" s="14">
        <v>46.880854775002703</v>
      </c>
      <c r="H52" s="14">
        <v>46.078703611237998</v>
      </c>
      <c r="I52" s="14">
        <v>41.702335912821901</v>
      </c>
      <c r="J52" s="14">
        <v>41.495870178840001</v>
      </c>
    </row>
    <row r="53" spans="1:10" x14ac:dyDescent="0.2">
      <c r="A53" s="22" t="s">
        <v>120</v>
      </c>
      <c r="B53" s="14">
        <v>7.1459471447599503</v>
      </c>
      <c r="C53" s="14">
        <v>11.2721124302311</v>
      </c>
      <c r="D53" s="14">
        <v>14.3615643740584</v>
      </c>
      <c r="E53" s="14">
        <v>18.071791482506502</v>
      </c>
      <c r="F53" s="14">
        <v>16.6518256936067</v>
      </c>
      <c r="G53" s="14">
        <v>17.6918791256169</v>
      </c>
      <c r="H53" s="14">
        <v>18.091303095687401</v>
      </c>
      <c r="I53" s="14">
        <v>15.5118518899028</v>
      </c>
      <c r="J53" s="14">
        <v>14.569550584062499</v>
      </c>
    </row>
    <row r="54" spans="1:10" x14ac:dyDescent="0.2">
      <c r="A54" s="23" t="s">
        <v>121</v>
      </c>
      <c r="B54" s="16">
        <v>17.679813453768599</v>
      </c>
      <c r="C54" s="16">
        <v>21.677139288905899</v>
      </c>
      <c r="D54" s="16">
        <v>22.162567671291601</v>
      </c>
      <c r="E54" s="16">
        <v>20.571949101139001</v>
      </c>
      <c r="F54" s="16">
        <v>23.467580993557998</v>
      </c>
      <c r="G54" s="16">
        <v>23.177936599287499</v>
      </c>
      <c r="H54" s="16">
        <v>23.168207240773501</v>
      </c>
      <c r="I54" s="16">
        <v>21.5850076053623</v>
      </c>
      <c r="J54" s="16">
        <v>19.392917159673601</v>
      </c>
    </row>
    <row r="56" spans="1:10" x14ac:dyDescent="0.2">
      <c r="A56" s="13" t="s">
        <v>20</v>
      </c>
    </row>
    <row r="57" spans="1:10" x14ac:dyDescent="0.2">
      <c r="A57" s="13" t="s">
        <v>122</v>
      </c>
    </row>
    <row r="58" spans="1:10" x14ac:dyDescent="0.2">
      <c r="A58" s="13" t="s">
        <v>123</v>
      </c>
    </row>
    <row r="59" spans="1:10" x14ac:dyDescent="0.2">
      <c r="A59" s="26" t="s">
        <v>124</v>
      </c>
    </row>
    <row r="60" spans="1:10" x14ac:dyDescent="0.2">
      <c r="A60" s="26" t="s">
        <v>125</v>
      </c>
    </row>
    <row r="61" spans="1:10" x14ac:dyDescent="0.2">
      <c r="A61" s="26" t="s">
        <v>126</v>
      </c>
    </row>
    <row r="62" spans="1:10" x14ac:dyDescent="0.2">
      <c r="A62" s="13" t="s">
        <v>28</v>
      </c>
    </row>
    <row r="63" spans="1:10" x14ac:dyDescent="0.2">
      <c r="A63" s="13"/>
    </row>
    <row r="64" spans="1:10" x14ac:dyDescent="0.2">
      <c r="A64" s="13" t="s">
        <v>141</v>
      </c>
    </row>
    <row r="65" spans="1:1" x14ac:dyDescent="0.2">
      <c r="A65" s="13" t="s">
        <v>276</v>
      </c>
    </row>
  </sheetData>
  <mergeCells count="1">
    <mergeCell ref="B6:J6"/>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J66"/>
  <sheetViews>
    <sheetView showGridLines="0" workbookViewId="0">
      <pane xSplit="1" ySplit="6" topLeftCell="B43" activePane="bottomRight" state="frozen"/>
      <selection pane="topRight"/>
      <selection pane="bottomLeft"/>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HYPERLINK("#'Contents'!A38", "Link to contents")</f>
        <v>Link to contents</v>
      </c>
    </row>
    <row r="3" spans="1:10" ht="15" x14ac:dyDescent="0.25">
      <c r="A3" s="2" t="s">
        <v>130</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2" t="s">
        <v>119</v>
      </c>
      <c r="B8" s="17">
        <v>342.97374179431102</v>
      </c>
      <c r="C8" s="17">
        <v>314.260617760618</v>
      </c>
      <c r="D8" s="17">
        <v>323.78260869565202</v>
      </c>
      <c r="E8" s="17">
        <v>308.58055925432802</v>
      </c>
      <c r="F8" s="17">
        <v>330.76907829534201</v>
      </c>
      <c r="G8" s="17">
        <v>352.74288617886202</v>
      </c>
      <c r="H8" s="17">
        <v>377.22130177514799</v>
      </c>
      <c r="I8" s="17">
        <v>406.36775553213897</v>
      </c>
      <c r="J8" s="17">
        <v>432.74570024569999</v>
      </c>
    </row>
    <row r="9" spans="1:10" x14ac:dyDescent="0.2">
      <c r="A9" s="22" t="s">
        <v>120</v>
      </c>
      <c r="B9" s="17">
        <v>134.59016393442599</v>
      </c>
      <c r="C9" s="17">
        <v>141.20689655172399</v>
      </c>
      <c r="D9" s="17">
        <v>127.518518518519</v>
      </c>
      <c r="E9" s="17">
        <v>148.35087719298201</v>
      </c>
      <c r="F9" s="17">
        <v>164.55072463768099</v>
      </c>
      <c r="G9" s="17">
        <v>162.05960264900699</v>
      </c>
      <c r="H9" s="17">
        <v>144.80291970802901</v>
      </c>
      <c r="I9" s="17">
        <v>170.56338028169</v>
      </c>
      <c r="J9" s="17">
        <v>149.222222222222</v>
      </c>
    </row>
    <row r="10" spans="1:10" x14ac:dyDescent="0.2">
      <c r="A10" s="22" t="s">
        <v>121</v>
      </c>
      <c r="B10" s="17">
        <v>140.478571428571</v>
      </c>
      <c r="C10" s="17">
        <v>163.66883116883099</v>
      </c>
      <c r="D10" s="17">
        <v>149.45893719806801</v>
      </c>
      <c r="E10" s="17">
        <v>148.741626794258</v>
      </c>
      <c r="F10" s="17">
        <v>129.914285714286</v>
      </c>
      <c r="G10" s="17">
        <v>186.18072289156601</v>
      </c>
      <c r="H10" s="17">
        <v>184.13380281690101</v>
      </c>
      <c r="I10" s="17">
        <v>188.594696969697</v>
      </c>
      <c r="J10" s="17">
        <v>208.53333333333299</v>
      </c>
    </row>
    <row r="11" spans="1:10" x14ac:dyDescent="0.2">
      <c r="A11" s="21" t="s">
        <v>15</v>
      </c>
      <c r="B11" s="25"/>
      <c r="C11" s="25"/>
      <c r="D11" s="25"/>
      <c r="E11" s="25"/>
      <c r="F11" s="25"/>
      <c r="G11" s="25"/>
      <c r="H11" s="25"/>
      <c r="I11" s="25"/>
      <c r="J11" s="25"/>
    </row>
    <row r="12" spans="1:10" x14ac:dyDescent="0.2">
      <c r="A12" s="22" t="s">
        <v>119</v>
      </c>
      <c r="B12" s="17">
        <v>304.318518518519</v>
      </c>
      <c r="C12" s="17">
        <v>275.27678571428601</v>
      </c>
      <c r="D12" s="17">
        <v>276.77720207253901</v>
      </c>
      <c r="E12" s="17">
        <v>271.38589211618302</v>
      </c>
      <c r="F12" s="17">
        <v>290.67096774193499</v>
      </c>
      <c r="G12" s="17">
        <v>321.79729729729701</v>
      </c>
      <c r="H12" s="17">
        <v>339.40079365079401</v>
      </c>
      <c r="I12" s="17">
        <v>337.47448015122899</v>
      </c>
      <c r="J12" s="17">
        <v>373.94047619047598</v>
      </c>
    </row>
    <row r="13" spans="1:10" x14ac:dyDescent="0.2">
      <c r="A13" s="22" t="s">
        <v>120</v>
      </c>
      <c r="B13" s="17">
        <v>37.176470588235297</v>
      </c>
      <c r="C13" s="17">
        <v>38.5</v>
      </c>
      <c r="D13" s="17">
        <v>28.2</v>
      </c>
      <c r="E13" s="17">
        <v>43.45</v>
      </c>
      <c r="F13" s="17">
        <v>49.478260869565197</v>
      </c>
      <c r="G13" s="17">
        <v>54.352941176470601</v>
      </c>
      <c r="H13" s="17">
        <v>48.375</v>
      </c>
      <c r="I13" s="17">
        <v>41.272727272727302</v>
      </c>
      <c r="J13" s="17">
        <v>35.571428571428598</v>
      </c>
    </row>
    <row r="14" spans="1:10" x14ac:dyDescent="0.2">
      <c r="A14" s="22" t="s">
        <v>121</v>
      </c>
      <c r="B14" s="17">
        <v>67.377777777777794</v>
      </c>
      <c r="C14" s="17">
        <v>70.34</v>
      </c>
      <c r="D14" s="17">
        <v>84.730769230769198</v>
      </c>
      <c r="E14" s="17">
        <v>65.423076923076906</v>
      </c>
      <c r="F14" s="17">
        <v>75.571428571428598</v>
      </c>
      <c r="G14" s="17">
        <v>82.927710843373504</v>
      </c>
      <c r="H14" s="17">
        <v>99.568627450980401</v>
      </c>
      <c r="I14" s="17">
        <v>132.14432989690701</v>
      </c>
      <c r="J14" s="17">
        <v>124.95789473684199</v>
      </c>
    </row>
    <row r="15" spans="1:10" x14ac:dyDescent="0.2">
      <c r="A15" s="21" t="s">
        <v>16</v>
      </c>
      <c r="B15" s="25"/>
      <c r="C15" s="25"/>
      <c r="D15" s="25"/>
      <c r="E15" s="25"/>
      <c r="F15" s="25"/>
      <c r="G15" s="25"/>
      <c r="H15" s="25"/>
      <c r="I15" s="25"/>
      <c r="J15" s="25"/>
    </row>
    <row r="16" spans="1:10" x14ac:dyDescent="0.2">
      <c r="A16" s="22" t="s">
        <v>119</v>
      </c>
      <c r="B16" s="17">
        <v>275.46511627907</v>
      </c>
      <c r="C16" s="17">
        <v>238.73913043478299</v>
      </c>
      <c r="D16" s="17">
        <v>249.142857142857</v>
      </c>
      <c r="E16" s="17">
        <v>206.87719298245599</v>
      </c>
      <c r="F16" s="17">
        <v>242.68</v>
      </c>
      <c r="G16" s="17">
        <v>282.78787878787898</v>
      </c>
      <c r="H16" s="17">
        <v>342.59523809523802</v>
      </c>
      <c r="I16" s="17">
        <v>417.36842105263202</v>
      </c>
      <c r="J16" s="17">
        <v>299.56521739130397</v>
      </c>
    </row>
    <row r="17" spans="1:10" x14ac:dyDescent="0.2">
      <c r="A17" s="22" t="s">
        <v>120</v>
      </c>
      <c r="B17" s="17">
        <v>14</v>
      </c>
      <c r="C17" s="17">
        <v>22.25</v>
      </c>
      <c r="D17" s="17">
        <v>19.5</v>
      </c>
      <c r="E17" s="17" t="s">
        <v>72</v>
      </c>
      <c r="F17" s="17" t="s">
        <v>72</v>
      </c>
      <c r="G17" s="17" t="s">
        <v>72</v>
      </c>
      <c r="H17" s="17" t="s">
        <v>72</v>
      </c>
      <c r="I17" s="17" t="s">
        <v>72</v>
      </c>
      <c r="J17" s="17" t="s">
        <v>72</v>
      </c>
    </row>
    <row r="18" spans="1:10" x14ac:dyDescent="0.2">
      <c r="A18" s="22" t="s">
        <v>121</v>
      </c>
      <c r="B18" s="17">
        <v>34.428571428571402</v>
      </c>
      <c r="C18" s="17">
        <v>134.111111111111</v>
      </c>
      <c r="D18" s="17">
        <v>57.538461538461497</v>
      </c>
      <c r="E18" s="17">
        <v>47.181818181818201</v>
      </c>
      <c r="F18" s="17">
        <v>58.714285714285701</v>
      </c>
      <c r="G18" s="17">
        <v>66.400000000000006</v>
      </c>
      <c r="H18" s="17">
        <v>581.20000000000005</v>
      </c>
      <c r="I18" s="17">
        <v>55.25</v>
      </c>
      <c r="J18" s="17" t="s">
        <v>72</v>
      </c>
    </row>
    <row r="19" spans="1:10" x14ac:dyDescent="0.2">
      <c r="A19" s="21" t="s">
        <v>17</v>
      </c>
      <c r="B19" s="25"/>
      <c r="C19" s="25"/>
      <c r="D19" s="25"/>
      <c r="E19" s="25"/>
      <c r="F19" s="25"/>
      <c r="G19" s="25"/>
      <c r="H19" s="25"/>
      <c r="I19" s="25"/>
      <c r="J19" s="25"/>
    </row>
    <row r="20" spans="1:10" x14ac:dyDescent="0.2">
      <c r="A20" s="22" t="s">
        <v>119</v>
      </c>
      <c r="B20" s="17">
        <v>435.61111111111097</v>
      </c>
      <c r="C20" s="17">
        <v>436.11764705882399</v>
      </c>
      <c r="D20" s="17">
        <v>434.29702970297001</v>
      </c>
      <c r="E20" s="17">
        <v>420.49056603773602</v>
      </c>
      <c r="F20" s="17">
        <v>430.984076433121</v>
      </c>
      <c r="G20" s="17">
        <v>423.101226993865</v>
      </c>
      <c r="H20" s="17">
        <v>445.83612040133801</v>
      </c>
      <c r="I20" s="17">
        <v>500.678010471204</v>
      </c>
      <c r="J20" s="17">
        <v>507.57412398921798</v>
      </c>
    </row>
    <row r="21" spans="1:10" x14ac:dyDescent="0.2">
      <c r="A21" s="22" t="s">
        <v>120</v>
      </c>
      <c r="B21" s="17">
        <v>207.388888888889</v>
      </c>
      <c r="C21" s="17">
        <v>189.05</v>
      </c>
      <c r="D21" s="17">
        <v>158.51612903225799</v>
      </c>
      <c r="E21" s="17">
        <v>164.83695652173901</v>
      </c>
      <c r="F21" s="17">
        <v>188.96491228070201</v>
      </c>
      <c r="G21" s="17">
        <v>176.962406015038</v>
      </c>
      <c r="H21" s="17">
        <v>157.55371900826401</v>
      </c>
      <c r="I21" s="17">
        <v>182.74615384615399</v>
      </c>
      <c r="J21" s="17">
        <v>156.45454545454501</v>
      </c>
    </row>
    <row r="22" spans="1:10" x14ac:dyDescent="0.2">
      <c r="A22" s="23" t="s">
        <v>121</v>
      </c>
      <c r="B22" s="19">
        <v>199.41975308642</v>
      </c>
      <c r="C22" s="19">
        <v>215.58947368421099</v>
      </c>
      <c r="D22" s="19">
        <v>203.28448275862101</v>
      </c>
      <c r="E22" s="19">
        <v>212.208333333333</v>
      </c>
      <c r="F22" s="19">
        <v>167.079365079365</v>
      </c>
      <c r="G22" s="19">
        <v>243.130434782609</v>
      </c>
      <c r="H22" s="19">
        <v>221.64971751412401</v>
      </c>
      <c r="I22" s="19">
        <v>225.460122699387</v>
      </c>
      <c r="J22" s="19">
        <v>263.902777777778</v>
      </c>
    </row>
    <row r="23" spans="1:10" x14ac:dyDescent="0.2">
      <c r="A23" s="9" t="s">
        <v>18</v>
      </c>
    </row>
    <row r="24" spans="1:10" x14ac:dyDescent="0.2">
      <c r="A24" s="22" t="s">
        <v>119</v>
      </c>
      <c r="B24" s="17">
        <v>338.42886178861801</v>
      </c>
      <c r="C24" s="17">
        <v>315.05236564079001</v>
      </c>
      <c r="D24" s="17">
        <v>319.19203307027402</v>
      </c>
      <c r="E24" s="17">
        <v>325.014807162534</v>
      </c>
      <c r="F24" s="17">
        <v>331.96034845298902</v>
      </c>
      <c r="G24" s="17">
        <v>364.24630711095801</v>
      </c>
      <c r="H24" s="17">
        <v>399.31371059627799</v>
      </c>
      <c r="I24" s="17">
        <v>423.75264350453199</v>
      </c>
      <c r="J24" s="17">
        <v>479.759928603302</v>
      </c>
    </row>
    <row r="25" spans="1:10" x14ac:dyDescent="0.2">
      <c r="A25" s="22" t="s">
        <v>120</v>
      </c>
      <c r="B25" s="17">
        <v>164.892086330935</v>
      </c>
      <c r="C25" s="17">
        <v>149.722077922078</v>
      </c>
      <c r="D25" s="17">
        <v>155.94241842610401</v>
      </c>
      <c r="E25" s="17">
        <v>169.529513888889</v>
      </c>
      <c r="F25" s="17">
        <v>195.478476821192</v>
      </c>
      <c r="G25" s="17">
        <v>226.290268456376</v>
      </c>
      <c r="H25" s="17">
        <v>197.09968847351999</v>
      </c>
      <c r="I25" s="17">
        <v>220.674868189807</v>
      </c>
      <c r="J25" s="17">
        <v>207.98704103671699</v>
      </c>
    </row>
    <row r="26" spans="1:10" x14ac:dyDescent="0.2">
      <c r="A26" s="22" t="s">
        <v>121</v>
      </c>
      <c r="B26" s="17">
        <v>186.839005235602</v>
      </c>
      <c r="C26" s="17">
        <v>175.812345679012</v>
      </c>
      <c r="D26" s="17">
        <v>183.698945349952</v>
      </c>
      <c r="E26" s="17">
        <v>224.76044568245101</v>
      </c>
      <c r="F26" s="17">
        <v>216.95716945996301</v>
      </c>
      <c r="G26" s="17">
        <v>214.182832618026</v>
      </c>
      <c r="H26" s="17">
        <v>258.772839506173</v>
      </c>
      <c r="I26" s="17">
        <v>248.06584362139901</v>
      </c>
      <c r="J26" s="17">
        <v>287.74535315985099</v>
      </c>
    </row>
    <row r="27" spans="1:10" x14ac:dyDescent="0.2">
      <c r="A27" s="21" t="s">
        <v>15</v>
      </c>
      <c r="B27" s="25"/>
      <c r="C27" s="25"/>
      <c r="D27" s="25"/>
      <c r="E27" s="25"/>
      <c r="F27" s="25"/>
      <c r="G27" s="25"/>
      <c r="H27" s="25"/>
      <c r="I27" s="25"/>
      <c r="J27" s="25"/>
    </row>
    <row r="28" spans="1:10" x14ac:dyDescent="0.2">
      <c r="A28" s="22" t="s">
        <v>119</v>
      </c>
      <c r="B28" s="17">
        <v>275.30519480519501</v>
      </c>
      <c r="C28" s="17">
        <v>251.12911392405101</v>
      </c>
      <c r="D28" s="17">
        <v>256.537109375</v>
      </c>
      <c r="E28" s="17">
        <v>270.749542961609</v>
      </c>
      <c r="F28" s="17">
        <v>279.53850076491602</v>
      </c>
      <c r="G28" s="17">
        <v>308.90387096774202</v>
      </c>
      <c r="H28" s="17">
        <v>347.77736131934</v>
      </c>
      <c r="I28" s="17">
        <v>355.35374697824301</v>
      </c>
      <c r="J28" s="17">
        <v>384.74436826640601</v>
      </c>
    </row>
    <row r="29" spans="1:10" x14ac:dyDescent="0.2">
      <c r="A29" s="22" t="s">
        <v>120</v>
      </c>
      <c r="B29" s="17">
        <v>91</v>
      </c>
      <c r="C29" s="17">
        <v>63.064516129032299</v>
      </c>
      <c r="D29" s="17">
        <v>50.969696969696997</v>
      </c>
      <c r="E29" s="17">
        <v>51.210526315789501</v>
      </c>
      <c r="F29" s="17">
        <v>95</v>
      </c>
      <c r="G29" s="17">
        <v>97.603448275862107</v>
      </c>
      <c r="H29" s="17">
        <v>152.413793103448</v>
      </c>
      <c r="I29" s="17">
        <v>84.382352941176507</v>
      </c>
      <c r="J29" s="17">
        <v>61.407407407407398</v>
      </c>
    </row>
    <row r="30" spans="1:10" x14ac:dyDescent="0.2">
      <c r="A30" s="22" t="s">
        <v>121</v>
      </c>
      <c r="B30" s="17">
        <v>101.020618556701</v>
      </c>
      <c r="C30" s="17">
        <v>84.657004830917899</v>
      </c>
      <c r="D30" s="17">
        <v>99.584569732937695</v>
      </c>
      <c r="E30" s="17">
        <v>112.652392947103</v>
      </c>
      <c r="F30" s="17">
        <v>105.33898305084701</v>
      </c>
      <c r="G30" s="17">
        <v>138.279411764706</v>
      </c>
      <c r="H30" s="17">
        <v>177.476821192053</v>
      </c>
      <c r="I30" s="17">
        <v>178.23639774859299</v>
      </c>
      <c r="J30" s="17">
        <v>188.37303370786501</v>
      </c>
    </row>
    <row r="31" spans="1:10" x14ac:dyDescent="0.2">
      <c r="A31" s="21" t="s">
        <v>16</v>
      </c>
      <c r="B31" s="25"/>
      <c r="C31" s="25"/>
      <c r="D31" s="25"/>
      <c r="E31" s="25"/>
      <c r="F31" s="25"/>
      <c r="G31" s="25"/>
      <c r="H31" s="25"/>
      <c r="I31" s="25"/>
      <c r="J31" s="25"/>
    </row>
    <row r="32" spans="1:10" x14ac:dyDescent="0.2">
      <c r="A32" s="22" t="s">
        <v>119</v>
      </c>
      <c r="B32" s="17">
        <v>214.14084507042301</v>
      </c>
      <c r="C32" s="17">
        <v>219.37222222222201</v>
      </c>
      <c r="D32" s="17">
        <v>208.385620915033</v>
      </c>
      <c r="E32" s="17">
        <v>212.78125</v>
      </c>
      <c r="F32" s="17">
        <v>232.10047846890001</v>
      </c>
      <c r="G32" s="17">
        <v>306.33098591549299</v>
      </c>
      <c r="H32" s="17">
        <v>368.48958333333297</v>
      </c>
      <c r="I32" s="17">
        <v>393.67901234567898</v>
      </c>
      <c r="J32" s="17">
        <v>369.73333333333301</v>
      </c>
    </row>
    <row r="33" spans="1:10" x14ac:dyDescent="0.2">
      <c r="A33" s="22" t="s">
        <v>120</v>
      </c>
      <c r="B33" s="17">
        <v>119.777777777778</v>
      </c>
      <c r="C33" s="17">
        <v>97.5</v>
      </c>
      <c r="D33" s="17">
        <v>23.6</v>
      </c>
      <c r="E33" s="17">
        <v>34.076923076923102</v>
      </c>
      <c r="F33" s="17">
        <v>145.833333333333</v>
      </c>
      <c r="G33" s="17">
        <v>75</v>
      </c>
      <c r="H33" s="17">
        <v>138</v>
      </c>
      <c r="I33" s="17" t="s">
        <v>72</v>
      </c>
      <c r="J33" s="17" t="s">
        <v>72</v>
      </c>
    </row>
    <row r="34" spans="1:10" x14ac:dyDescent="0.2">
      <c r="A34" s="22" t="s">
        <v>121</v>
      </c>
      <c r="B34" s="17">
        <v>45.484848484848499</v>
      </c>
      <c r="C34" s="17">
        <v>66.892857142857096</v>
      </c>
      <c r="D34" s="17">
        <v>62.894736842105303</v>
      </c>
      <c r="E34" s="17">
        <v>130.538461538462</v>
      </c>
      <c r="F34" s="17">
        <v>171.42857142857099</v>
      </c>
      <c r="G34" s="17">
        <v>80.736842105263193</v>
      </c>
      <c r="H34" s="17">
        <v>152.09090909090901</v>
      </c>
      <c r="I34" s="17">
        <v>195.6</v>
      </c>
      <c r="J34" s="17">
        <v>296.88888888888903</v>
      </c>
    </row>
    <row r="35" spans="1:10" x14ac:dyDescent="0.2">
      <c r="A35" s="21" t="s">
        <v>17</v>
      </c>
      <c r="B35" s="25"/>
      <c r="C35" s="25"/>
      <c r="D35" s="25"/>
      <c r="E35" s="25"/>
      <c r="F35" s="25"/>
      <c r="G35" s="25"/>
      <c r="H35" s="25"/>
      <c r="I35" s="25"/>
      <c r="J35" s="25"/>
    </row>
    <row r="36" spans="1:10" x14ac:dyDescent="0.2">
      <c r="A36" s="22" t="s">
        <v>119</v>
      </c>
      <c r="B36" s="17">
        <v>452.99598930481301</v>
      </c>
      <c r="C36" s="17">
        <v>429.549261083744</v>
      </c>
      <c r="D36" s="17">
        <v>435.644032921811</v>
      </c>
      <c r="E36" s="17">
        <v>428.281045751634</v>
      </c>
      <c r="F36" s="17">
        <v>438.66436583261401</v>
      </c>
      <c r="G36" s="17">
        <v>441.36259228876099</v>
      </c>
      <c r="H36" s="17">
        <v>458.92186201163798</v>
      </c>
      <c r="I36" s="17">
        <v>489.60407239819</v>
      </c>
      <c r="J36" s="17">
        <v>566.53617021276602</v>
      </c>
    </row>
    <row r="37" spans="1:10" x14ac:dyDescent="0.2">
      <c r="A37" s="22" t="s">
        <v>120</v>
      </c>
      <c r="B37" s="17">
        <v>194.75129533678799</v>
      </c>
      <c r="C37" s="17">
        <v>180.15248226950399</v>
      </c>
      <c r="D37" s="17">
        <v>182.450839328537</v>
      </c>
      <c r="E37" s="17">
        <v>197.30982905982901</v>
      </c>
      <c r="F37" s="17">
        <v>209.14744801512299</v>
      </c>
      <c r="G37" s="17">
        <v>241.40074906366999</v>
      </c>
      <c r="H37" s="17">
        <v>201.97586206896599</v>
      </c>
      <c r="I37" s="17">
        <v>230.46804511278199</v>
      </c>
      <c r="J37" s="17">
        <v>217.06422018348599</v>
      </c>
    </row>
    <row r="38" spans="1:10" x14ac:dyDescent="0.2">
      <c r="A38" s="23" t="s">
        <v>121</v>
      </c>
      <c r="B38" s="19">
        <v>251.89808917197499</v>
      </c>
      <c r="C38" s="19">
        <v>213.93217391304299</v>
      </c>
      <c r="D38" s="19">
        <v>233.005988023952</v>
      </c>
      <c r="E38" s="19">
        <v>299.92667706708301</v>
      </c>
      <c r="F38" s="19">
        <v>290.47968750000001</v>
      </c>
      <c r="G38" s="19">
        <v>271.89253731343302</v>
      </c>
      <c r="H38" s="19">
        <v>309.37283621837503</v>
      </c>
      <c r="I38" s="19">
        <v>303.42983751846401</v>
      </c>
      <c r="J38" s="19">
        <v>358.70739549839197</v>
      </c>
    </row>
    <row r="39" spans="1:10" x14ac:dyDescent="0.2">
      <c r="A39" s="9" t="s">
        <v>19</v>
      </c>
    </row>
    <row r="40" spans="1:10" x14ac:dyDescent="0.2">
      <c r="A40" s="22" t="s">
        <v>119</v>
      </c>
      <c r="B40" s="17">
        <v>339.28536082474199</v>
      </c>
      <c r="C40" s="17">
        <v>314.90018552875699</v>
      </c>
      <c r="D40" s="17">
        <v>320.08653555219399</v>
      </c>
      <c r="E40" s="17">
        <v>321.63803009575901</v>
      </c>
      <c r="F40" s="17">
        <v>331.68326417703997</v>
      </c>
      <c r="G40" s="17">
        <v>361.34017971758698</v>
      </c>
      <c r="H40" s="17">
        <v>393.94623346751001</v>
      </c>
      <c r="I40" s="17">
        <v>419.16597164303602</v>
      </c>
      <c r="J40" s="17">
        <v>467.23306055646498</v>
      </c>
    </row>
    <row r="41" spans="1:10" x14ac:dyDescent="0.2">
      <c r="A41" s="22" t="s">
        <v>120</v>
      </c>
      <c r="B41" s="17">
        <v>159.439528023599</v>
      </c>
      <c r="C41" s="17">
        <v>148.607223476298</v>
      </c>
      <c r="D41" s="17">
        <v>152.117940199336</v>
      </c>
      <c r="E41" s="17">
        <v>166.03043478260901</v>
      </c>
      <c r="F41" s="17">
        <v>189.72641509434001</v>
      </c>
      <c r="G41" s="17">
        <v>213.30655957162</v>
      </c>
      <c r="H41" s="17">
        <v>187.90243902438999</v>
      </c>
      <c r="I41" s="17">
        <v>210.666666666667</v>
      </c>
      <c r="J41" s="17">
        <v>196.13275862069</v>
      </c>
    </row>
    <row r="42" spans="1:10" x14ac:dyDescent="0.2">
      <c r="A42" s="22" t="s">
        <v>121</v>
      </c>
      <c r="B42" s="17">
        <v>179.65929203539801</v>
      </c>
      <c r="C42" s="17">
        <v>173.872406639004</v>
      </c>
      <c r="D42" s="17">
        <v>178.02879999999999</v>
      </c>
      <c r="E42" s="17">
        <v>212.405909797823</v>
      </c>
      <c r="F42" s="17">
        <v>202.72118380062301</v>
      </c>
      <c r="G42" s="17">
        <v>209.25176803394601</v>
      </c>
      <c r="H42" s="17">
        <v>244.63175450300201</v>
      </c>
      <c r="I42" s="17">
        <v>237.450304259635</v>
      </c>
      <c r="J42" s="17">
        <v>273.29939209726399</v>
      </c>
    </row>
    <row r="43" spans="1:10" x14ac:dyDescent="0.2">
      <c r="A43" s="21" t="s">
        <v>15</v>
      </c>
      <c r="B43" s="25"/>
      <c r="C43" s="25"/>
      <c r="D43" s="25"/>
      <c r="E43" s="25"/>
      <c r="F43" s="25"/>
      <c r="G43" s="25"/>
      <c r="H43" s="25"/>
      <c r="I43" s="25"/>
      <c r="J43" s="25"/>
    </row>
    <row r="44" spans="1:10" x14ac:dyDescent="0.2">
      <c r="A44" s="22" t="s">
        <v>119</v>
      </c>
      <c r="B44" s="17">
        <v>281.11646884273</v>
      </c>
      <c r="C44" s="17">
        <v>256.46351084812602</v>
      </c>
      <c r="D44" s="17">
        <v>260.60197710718001</v>
      </c>
      <c r="E44" s="17">
        <v>270.89401789919901</v>
      </c>
      <c r="F44" s="17">
        <v>282.21270825261502</v>
      </c>
      <c r="G44" s="17">
        <v>312.46732026143798</v>
      </c>
      <c r="H44" s="17">
        <v>345.48041349292703</v>
      </c>
      <c r="I44" s="17">
        <v>350.01016949152501</v>
      </c>
      <c r="J44" s="17">
        <v>381.595419847328</v>
      </c>
    </row>
    <row r="45" spans="1:10" x14ac:dyDescent="0.2">
      <c r="A45" s="22" t="s">
        <v>120</v>
      </c>
      <c r="B45" s="17">
        <v>80.107142857142904</v>
      </c>
      <c r="C45" s="17">
        <v>59.850467289719603</v>
      </c>
      <c r="D45" s="17">
        <v>47.973684210526301</v>
      </c>
      <c r="E45" s="17">
        <v>49.860869565217399</v>
      </c>
      <c r="F45" s="17">
        <v>83.619565217391298</v>
      </c>
      <c r="G45" s="17">
        <v>87.8</v>
      </c>
      <c r="H45" s="17">
        <v>129.91891891891899</v>
      </c>
      <c r="I45" s="17">
        <v>73.844444444444406</v>
      </c>
      <c r="J45" s="17">
        <v>56.088235294117602</v>
      </c>
    </row>
    <row r="46" spans="1:10" x14ac:dyDescent="0.2">
      <c r="A46" s="22" t="s">
        <v>121</v>
      </c>
      <c r="B46" s="17">
        <v>94.686192468619296</v>
      </c>
      <c r="C46" s="17">
        <v>81.871595330739297</v>
      </c>
      <c r="D46" s="17">
        <v>96.792771084337303</v>
      </c>
      <c r="E46" s="17">
        <v>104.896842105263</v>
      </c>
      <c r="F46" s="17">
        <v>100.661224489796</v>
      </c>
      <c r="G46" s="17">
        <v>130.060822898032</v>
      </c>
      <c r="H46" s="17">
        <v>163.15855855855901</v>
      </c>
      <c r="I46" s="17">
        <v>171.13968253968301</v>
      </c>
      <c r="J46" s="17">
        <v>177.21666666666701</v>
      </c>
    </row>
    <row r="47" spans="1:10" x14ac:dyDescent="0.2">
      <c r="A47" s="21" t="s">
        <v>16</v>
      </c>
      <c r="B47" s="25"/>
      <c r="C47" s="25"/>
      <c r="D47" s="25"/>
      <c r="E47" s="25"/>
      <c r="F47" s="25"/>
      <c r="G47" s="25"/>
      <c r="H47" s="25"/>
      <c r="I47" s="25"/>
      <c r="J47" s="25"/>
    </row>
    <row r="48" spans="1:10" x14ac:dyDescent="0.2">
      <c r="A48" s="22" t="s">
        <v>119</v>
      </c>
      <c r="B48" s="17">
        <v>228.39459459459499</v>
      </c>
      <c r="C48" s="17">
        <v>223.31415929203499</v>
      </c>
      <c r="D48" s="17">
        <v>219.30622009569399</v>
      </c>
      <c r="E48" s="17">
        <v>211.429718875502</v>
      </c>
      <c r="F48" s="17">
        <v>234.89436619718299</v>
      </c>
      <c r="G48" s="17">
        <v>298.86057692307702</v>
      </c>
      <c r="H48" s="17">
        <v>360.60869565217399</v>
      </c>
      <c r="I48" s="17">
        <v>401.24369747899198</v>
      </c>
      <c r="J48" s="17">
        <v>346</v>
      </c>
    </row>
    <row r="49" spans="1:10" x14ac:dyDescent="0.2">
      <c r="A49" s="22" t="s">
        <v>120</v>
      </c>
      <c r="B49" s="17">
        <v>87.230769230769198</v>
      </c>
      <c r="C49" s="17">
        <v>76</v>
      </c>
      <c r="D49" s="17">
        <v>21.7777777777778</v>
      </c>
      <c r="E49" s="17">
        <v>88.066666666666706</v>
      </c>
      <c r="F49" s="17">
        <v>129</v>
      </c>
      <c r="G49" s="17">
        <v>62.2</v>
      </c>
      <c r="H49" s="17">
        <v>138</v>
      </c>
      <c r="I49" s="17">
        <v>23.75</v>
      </c>
      <c r="J49" s="17" t="s">
        <v>72</v>
      </c>
    </row>
    <row r="50" spans="1:10" x14ac:dyDescent="0.2">
      <c r="A50" s="22" t="s">
        <v>121</v>
      </c>
      <c r="B50" s="17">
        <v>44.115044247787601</v>
      </c>
      <c r="C50" s="17">
        <v>83.243243243243199</v>
      </c>
      <c r="D50" s="17">
        <v>61.529411764705898</v>
      </c>
      <c r="E50" s="17">
        <v>112.2</v>
      </c>
      <c r="F50" s="17">
        <v>143.25</v>
      </c>
      <c r="G50" s="17">
        <v>77.75</v>
      </c>
      <c r="H50" s="17">
        <v>286.1875</v>
      </c>
      <c r="I50" s="17">
        <v>133.222222222222</v>
      </c>
      <c r="J50" s="17">
        <v>284.7</v>
      </c>
    </row>
    <row r="51" spans="1:10" x14ac:dyDescent="0.2">
      <c r="A51" s="21" t="s">
        <v>17</v>
      </c>
      <c r="B51" s="25"/>
      <c r="C51" s="25"/>
      <c r="D51" s="25"/>
      <c r="E51" s="25"/>
      <c r="F51" s="25"/>
      <c r="G51" s="25"/>
      <c r="H51" s="25"/>
      <c r="I51" s="25"/>
      <c r="J51" s="25"/>
    </row>
    <row r="52" spans="1:10" x14ac:dyDescent="0.2">
      <c r="A52" s="22" t="s">
        <v>119</v>
      </c>
      <c r="B52" s="17">
        <v>450.189461883408</v>
      </c>
      <c r="C52" s="17">
        <v>430.49156118143497</v>
      </c>
      <c r="D52" s="17">
        <v>435.41226575809202</v>
      </c>
      <c r="E52" s="17">
        <v>426.99376461418598</v>
      </c>
      <c r="F52" s="17">
        <v>437.02715546503703</v>
      </c>
      <c r="G52" s="17">
        <v>437.50938511326899</v>
      </c>
      <c r="H52" s="17">
        <v>456.31691078561897</v>
      </c>
      <c r="I52" s="17">
        <v>492.08079625292697</v>
      </c>
      <c r="J52" s="17">
        <v>552.38680465718005</v>
      </c>
    </row>
    <row r="53" spans="1:10" x14ac:dyDescent="0.2">
      <c r="A53" s="22" t="s">
        <v>120</v>
      </c>
      <c r="B53" s="17">
        <v>196.73799126637601</v>
      </c>
      <c r="C53" s="17">
        <v>181.257763975155</v>
      </c>
      <c r="D53" s="17">
        <v>179.35281837160801</v>
      </c>
      <c r="E53" s="17">
        <v>191.97499999999999</v>
      </c>
      <c r="F53" s="17">
        <v>205.56920684292399</v>
      </c>
      <c r="G53" s="17">
        <v>228.55172413793099</v>
      </c>
      <c r="H53" s="17">
        <v>194.308131241084</v>
      </c>
      <c r="I53" s="17">
        <v>221.09667673716001</v>
      </c>
      <c r="J53" s="17">
        <v>204.85347985348</v>
      </c>
    </row>
    <row r="54" spans="1:10" x14ac:dyDescent="0.2">
      <c r="A54" s="23" t="s">
        <v>121</v>
      </c>
      <c r="B54" s="19">
        <v>244.19746376811599</v>
      </c>
      <c r="C54" s="19">
        <v>214.16716417910399</v>
      </c>
      <c r="D54" s="19">
        <v>228.60841836734701</v>
      </c>
      <c r="E54" s="19">
        <v>286.09461235216799</v>
      </c>
      <c r="F54" s="19">
        <v>270.18146214099198</v>
      </c>
      <c r="G54" s="19">
        <v>266.32009626955499</v>
      </c>
      <c r="H54" s="19">
        <v>292.64116379310298</v>
      </c>
      <c r="I54" s="19">
        <v>288.3</v>
      </c>
      <c r="J54" s="19">
        <v>340.88511749347299</v>
      </c>
    </row>
    <row r="56" spans="1:10" x14ac:dyDescent="0.2">
      <c r="A56" s="13" t="s">
        <v>20</v>
      </c>
    </row>
    <row r="57" spans="1:10" x14ac:dyDescent="0.2">
      <c r="A57" s="13" t="s">
        <v>131</v>
      </c>
    </row>
    <row r="58" spans="1:10" x14ac:dyDescent="0.2">
      <c r="A58" s="13" t="s">
        <v>123</v>
      </c>
    </row>
    <row r="59" spans="1:10" x14ac:dyDescent="0.2">
      <c r="A59" s="26" t="s">
        <v>132</v>
      </c>
    </row>
    <row r="60" spans="1:10" x14ac:dyDescent="0.2">
      <c r="A60" s="26" t="s">
        <v>133</v>
      </c>
    </row>
    <row r="61" spans="1:10" x14ac:dyDescent="0.2">
      <c r="A61" s="26" t="s">
        <v>134</v>
      </c>
    </row>
    <row r="62" spans="1:10" x14ac:dyDescent="0.2">
      <c r="A62" s="13" t="s">
        <v>135</v>
      </c>
    </row>
    <row r="63" spans="1:10" x14ac:dyDescent="0.2">
      <c r="A63" s="13" t="s">
        <v>74</v>
      </c>
    </row>
    <row r="64" spans="1:10" x14ac:dyDescent="0.2">
      <c r="A64" s="13"/>
    </row>
    <row r="65" spans="1:1" x14ac:dyDescent="0.2">
      <c r="A65" s="13" t="s">
        <v>141</v>
      </c>
    </row>
    <row r="66" spans="1:1" x14ac:dyDescent="0.2">
      <c r="A66" s="13" t="s">
        <v>276</v>
      </c>
    </row>
  </sheetData>
  <mergeCells count="1">
    <mergeCell ref="B6:J6"/>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J66"/>
  <sheetViews>
    <sheetView showGridLines="0" workbookViewId="0">
      <pane xSplit="1" ySplit="6" topLeftCell="B40" activePane="bottomRight" state="frozen"/>
      <selection pane="topRight"/>
      <selection pane="bottomLeft"/>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HYPERLINK("#'Contents'!A39", "Link to contents")</f>
        <v>Link to contents</v>
      </c>
    </row>
    <row r="3" spans="1:10" ht="15" x14ac:dyDescent="0.25">
      <c r="A3" s="2" t="s">
        <v>137</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2" t="s">
        <v>119</v>
      </c>
      <c r="B8" s="17">
        <v>320.04912480969301</v>
      </c>
      <c r="C8" s="17">
        <v>228.66949203855901</v>
      </c>
      <c r="D8" s="17">
        <v>287.05520888404197</v>
      </c>
      <c r="E8" s="17">
        <v>201.97952000525601</v>
      </c>
      <c r="F8" s="17">
        <v>211.11182246047301</v>
      </c>
      <c r="G8" s="17">
        <v>219.496436430063</v>
      </c>
      <c r="H8" s="17">
        <v>226.09913109351299</v>
      </c>
      <c r="I8" s="17">
        <v>250.91584282947599</v>
      </c>
      <c r="J8" s="17">
        <v>276.55979728795398</v>
      </c>
    </row>
    <row r="9" spans="1:10" x14ac:dyDescent="0.2">
      <c r="A9" s="22" t="s">
        <v>120</v>
      </c>
      <c r="B9" s="17">
        <v>182.80995387279299</v>
      </c>
      <c r="C9" s="17">
        <v>177.019947198018</v>
      </c>
      <c r="D9" s="17">
        <v>154.57862975773099</v>
      </c>
      <c r="E9" s="17">
        <v>175.486478437138</v>
      </c>
      <c r="F9" s="17">
        <v>174.18301778762</v>
      </c>
      <c r="G9" s="17">
        <v>177.03156900350001</v>
      </c>
      <c r="H9" s="17">
        <v>133.08548996217201</v>
      </c>
      <c r="I9" s="17">
        <v>149.113097387876</v>
      </c>
      <c r="J9" s="17">
        <v>144.944288412117</v>
      </c>
    </row>
    <row r="10" spans="1:10" x14ac:dyDescent="0.2">
      <c r="A10" s="22" t="s">
        <v>121</v>
      </c>
      <c r="B10" s="17">
        <v>263.92838760185901</v>
      </c>
      <c r="C10" s="17">
        <v>251.832968172866</v>
      </c>
      <c r="D10" s="17">
        <v>224.06813935196499</v>
      </c>
      <c r="E10" s="17">
        <v>234.31604692256499</v>
      </c>
      <c r="F10" s="17">
        <v>188.54355476585701</v>
      </c>
      <c r="G10" s="17">
        <v>270.172323051462</v>
      </c>
      <c r="H10" s="17">
        <v>255.12796564338501</v>
      </c>
      <c r="I10" s="17">
        <v>197.66149610891401</v>
      </c>
      <c r="J10" s="17">
        <v>210.37889442376999</v>
      </c>
    </row>
    <row r="11" spans="1:10" x14ac:dyDescent="0.2">
      <c r="A11" s="21" t="s">
        <v>15</v>
      </c>
      <c r="B11" s="25"/>
      <c r="C11" s="25"/>
      <c r="D11" s="25"/>
      <c r="E11" s="25"/>
      <c r="F11" s="25"/>
      <c r="G11" s="25"/>
      <c r="H11" s="25"/>
      <c r="I11" s="25"/>
      <c r="J11" s="25"/>
    </row>
    <row r="12" spans="1:10" x14ac:dyDescent="0.2">
      <c r="A12" s="22" t="s">
        <v>119</v>
      </c>
      <c r="B12" s="17">
        <v>190.98847361440201</v>
      </c>
      <c r="C12" s="17">
        <v>167.283486788223</v>
      </c>
      <c r="D12" s="17">
        <v>182.54296657974999</v>
      </c>
      <c r="E12" s="17">
        <v>152.09429332656799</v>
      </c>
      <c r="F12" s="17">
        <v>159.78898078504099</v>
      </c>
      <c r="G12" s="17">
        <v>186.72417688385701</v>
      </c>
      <c r="H12" s="17">
        <v>184.69767376768399</v>
      </c>
      <c r="I12" s="17">
        <v>182.27705303579199</v>
      </c>
      <c r="J12" s="17">
        <v>206.81785831996999</v>
      </c>
    </row>
    <row r="13" spans="1:10" x14ac:dyDescent="0.2">
      <c r="A13" s="22" t="s">
        <v>120</v>
      </c>
      <c r="B13" s="17">
        <v>41.070420155687501</v>
      </c>
      <c r="C13" s="17">
        <v>42.657400836828401</v>
      </c>
      <c r="D13" s="17">
        <v>32.876826402280898</v>
      </c>
      <c r="E13" s="17">
        <v>59.820323073614198</v>
      </c>
      <c r="F13" s="17">
        <v>57.239425037784301</v>
      </c>
      <c r="G13" s="17">
        <v>61.968682792672197</v>
      </c>
      <c r="H13" s="17">
        <v>56.475215803040498</v>
      </c>
      <c r="I13" s="17">
        <v>31.061522528977601</v>
      </c>
      <c r="J13" s="17">
        <v>38.823777692101501</v>
      </c>
    </row>
    <row r="14" spans="1:10" x14ac:dyDescent="0.2">
      <c r="A14" s="22" t="s">
        <v>121</v>
      </c>
      <c r="B14" s="17">
        <v>185.18679622194901</v>
      </c>
      <c r="C14" s="17">
        <v>85.084498216388994</v>
      </c>
      <c r="D14" s="17">
        <v>135.86755134501999</v>
      </c>
      <c r="E14" s="17">
        <v>83.012832559974498</v>
      </c>
      <c r="F14" s="17">
        <v>96.857115132961198</v>
      </c>
      <c r="G14" s="17">
        <v>104.41460311994599</v>
      </c>
      <c r="H14" s="17">
        <v>114.985880304429</v>
      </c>
      <c r="I14" s="17">
        <v>166.416457374934</v>
      </c>
      <c r="J14" s="17">
        <v>141.97406983727399</v>
      </c>
    </row>
    <row r="15" spans="1:10" x14ac:dyDescent="0.2">
      <c r="A15" s="21" t="s">
        <v>16</v>
      </c>
      <c r="B15" s="25"/>
      <c r="C15" s="25"/>
      <c r="D15" s="25"/>
      <c r="E15" s="25"/>
      <c r="F15" s="25"/>
      <c r="G15" s="25"/>
      <c r="H15" s="25"/>
      <c r="I15" s="25"/>
      <c r="J15" s="25"/>
    </row>
    <row r="16" spans="1:10" x14ac:dyDescent="0.2">
      <c r="A16" s="22" t="s">
        <v>119</v>
      </c>
      <c r="B16" s="17">
        <v>164.80224062814699</v>
      </c>
      <c r="C16" s="17">
        <v>163.12237189472299</v>
      </c>
      <c r="D16" s="17">
        <v>176.52240945262699</v>
      </c>
      <c r="E16" s="17">
        <v>150.27035994398301</v>
      </c>
      <c r="F16" s="17">
        <v>151.04341240991801</v>
      </c>
      <c r="G16" s="17">
        <v>198.277623172197</v>
      </c>
      <c r="H16" s="17">
        <v>191.18335721064301</v>
      </c>
      <c r="I16" s="17">
        <v>302.28797984637401</v>
      </c>
      <c r="J16" s="17">
        <v>141.74395163846299</v>
      </c>
    </row>
    <row r="17" spans="1:10" x14ac:dyDescent="0.2">
      <c r="A17" s="22" t="s">
        <v>120</v>
      </c>
      <c r="B17" s="17">
        <v>14.957081457098701</v>
      </c>
      <c r="C17" s="17">
        <v>14.7732867026942</v>
      </c>
      <c r="D17" s="17">
        <v>12.041594578792299</v>
      </c>
      <c r="E17" s="17" t="s">
        <v>72</v>
      </c>
      <c r="F17" s="17" t="s">
        <v>72</v>
      </c>
      <c r="G17" s="17" t="s">
        <v>72</v>
      </c>
      <c r="H17" s="17" t="s">
        <v>72</v>
      </c>
      <c r="I17" s="17" t="s">
        <v>72</v>
      </c>
      <c r="J17" s="17" t="s">
        <v>72</v>
      </c>
    </row>
    <row r="18" spans="1:10" x14ac:dyDescent="0.2">
      <c r="A18" s="22" t="s">
        <v>121</v>
      </c>
      <c r="B18" s="17">
        <v>28.645617964558401</v>
      </c>
      <c r="C18" s="17">
        <v>107.004023808038</v>
      </c>
      <c r="D18" s="17">
        <v>44.2221953785943</v>
      </c>
      <c r="E18" s="17">
        <v>43.353934496924701</v>
      </c>
      <c r="F18" s="17">
        <v>57.1743365672463</v>
      </c>
      <c r="G18" s="17">
        <v>34.4862291357</v>
      </c>
      <c r="H18" s="17">
        <v>1103.5477787572199</v>
      </c>
      <c r="I18" s="17">
        <v>98.242472145876604</v>
      </c>
      <c r="J18" s="17" t="s">
        <v>72</v>
      </c>
    </row>
    <row r="19" spans="1:10" x14ac:dyDescent="0.2">
      <c r="A19" s="21" t="s">
        <v>17</v>
      </c>
      <c r="B19" s="25"/>
      <c r="C19" s="25"/>
      <c r="D19" s="25"/>
      <c r="E19" s="25"/>
      <c r="F19" s="25"/>
      <c r="G19" s="25"/>
      <c r="H19" s="25"/>
      <c r="I19" s="25"/>
      <c r="J19" s="25"/>
    </row>
    <row r="20" spans="1:10" x14ac:dyDescent="0.2">
      <c r="A20" s="22" t="s">
        <v>119</v>
      </c>
      <c r="B20" s="17">
        <v>487.03936618238998</v>
      </c>
      <c r="C20" s="17">
        <v>318.20510643349002</v>
      </c>
      <c r="D20" s="17">
        <v>416.14749453176302</v>
      </c>
      <c r="E20" s="17">
        <v>260.27667543957398</v>
      </c>
      <c r="F20" s="17">
        <v>269.29981937772601</v>
      </c>
      <c r="G20" s="17">
        <v>258.36635682099097</v>
      </c>
      <c r="H20" s="17">
        <v>273.61277302681202</v>
      </c>
      <c r="I20" s="17">
        <v>293.62476006829701</v>
      </c>
      <c r="J20" s="17">
        <v>328.30743136697998</v>
      </c>
    </row>
    <row r="21" spans="1:10" x14ac:dyDescent="0.2">
      <c r="A21" s="22" t="s">
        <v>120</v>
      </c>
      <c r="B21" s="17">
        <v>207.58272399597101</v>
      </c>
      <c r="C21" s="17">
        <v>193.88087143318799</v>
      </c>
      <c r="D21" s="17">
        <v>164.056641751569</v>
      </c>
      <c r="E21" s="17">
        <v>169.71684739452499</v>
      </c>
      <c r="F21" s="17">
        <v>180.787555851826</v>
      </c>
      <c r="G21" s="17">
        <v>182.36690480985001</v>
      </c>
      <c r="H21" s="17">
        <v>135.16995169127</v>
      </c>
      <c r="I21" s="17">
        <v>149.83641268559401</v>
      </c>
      <c r="J21" s="17">
        <v>146.26271677566601</v>
      </c>
    </row>
    <row r="22" spans="1:10" x14ac:dyDescent="0.2">
      <c r="A22" s="23" t="s">
        <v>121</v>
      </c>
      <c r="B22" s="19">
        <v>305.85044810321602</v>
      </c>
      <c r="C22" s="19">
        <v>301.72262500715698</v>
      </c>
      <c r="D22" s="19">
        <v>265.80384418440701</v>
      </c>
      <c r="E22" s="19">
        <v>285.97945791636897</v>
      </c>
      <c r="F22" s="19">
        <v>223.78856461131701</v>
      </c>
      <c r="G22" s="19">
        <v>313.49589571545403</v>
      </c>
      <c r="H22" s="19">
        <v>243.635186042084</v>
      </c>
      <c r="I22" s="19">
        <v>207.66266108136099</v>
      </c>
      <c r="J22" s="19">
        <v>230.18822700644299</v>
      </c>
    </row>
    <row r="23" spans="1:10" x14ac:dyDescent="0.2">
      <c r="A23" s="9" t="s">
        <v>18</v>
      </c>
    </row>
    <row r="24" spans="1:10" x14ac:dyDescent="0.2">
      <c r="A24" s="22" t="s">
        <v>119</v>
      </c>
      <c r="B24" s="17">
        <v>287.60620817624999</v>
      </c>
      <c r="C24" s="17">
        <v>272.302388910893</v>
      </c>
      <c r="D24" s="17">
        <v>262.68848647968099</v>
      </c>
      <c r="E24" s="17">
        <v>260.89952662115797</v>
      </c>
      <c r="F24" s="17">
        <v>244.60913236020701</v>
      </c>
      <c r="G24" s="17">
        <v>255.36036284696499</v>
      </c>
      <c r="H24" s="17">
        <v>277.348353150111</v>
      </c>
      <c r="I24" s="17">
        <v>285.37403327423903</v>
      </c>
      <c r="J24" s="17">
        <v>321.19070105957002</v>
      </c>
    </row>
    <row r="25" spans="1:10" x14ac:dyDescent="0.2">
      <c r="A25" s="22" t="s">
        <v>120</v>
      </c>
      <c r="B25" s="17">
        <v>230.07633925853</v>
      </c>
      <c r="C25" s="17">
        <v>216.54981181167301</v>
      </c>
      <c r="D25" s="17">
        <v>183.99667781570599</v>
      </c>
      <c r="E25" s="17">
        <v>244.196455118892</v>
      </c>
      <c r="F25" s="17">
        <v>200.49593867839801</v>
      </c>
      <c r="G25" s="17">
        <v>232.87290428943601</v>
      </c>
      <c r="H25" s="17">
        <v>214.89177924288799</v>
      </c>
      <c r="I25" s="17">
        <v>201.06671888013599</v>
      </c>
      <c r="J25" s="17">
        <v>213.33851077108</v>
      </c>
    </row>
    <row r="26" spans="1:10" x14ac:dyDescent="0.2">
      <c r="A26" s="22" t="s">
        <v>121</v>
      </c>
      <c r="B26" s="17">
        <v>384.789958530158</v>
      </c>
      <c r="C26" s="17">
        <v>292.04843959714799</v>
      </c>
      <c r="D26" s="17">
        <v>299.03832342368099</v>
      </c>
      <c r="E26" s="17">
        <v>374.22029995040202</v>
      </c>
      <c r="F26" s="17">
        <v>399.73946318168998</v>
      </c>
      <c r="G26" s="17">
        <v>289.33225359374097</v>
      </c>
      <c r="H26" s="17">
        <v>365.67545466087302</v>
      </c>
      <c r="I26" s="17">
        <v>324.554157164679</v>
      </c>
      <c r="J26" s="17">
        <v>363.47412591674902</v>
      </c>
    </row>
    <row r="27" spans="1:10" x14ac:dyDescent="0.2">
      <c r="A27" s="21" t="s">
        <v>15</v>
      </c>
      <c r="B27" s="25"/>
      <c r="C27" s="25"/>
      <c r="D27" s="25"/>
      <c r="E27" s="25"/>
      <c r="F27" s="25"/>
      <c r="G27" s="25"/>
      <c r="H27" s="25"/>
      <c r="I27" s="25"/>
      <c r="J27" s="25"/>
    </row>
    <row r="28" spans="1:10" x14ac:dyDescent="0.2">
      <c r="A28" s="22" t="s">
        <v>119</v>
      </c>
      <c r="B28" s="17">
        <v>203.30509246682101</v>
      </c>
      <c r="C28" s="17">
        <v>192.90170714529401</v>
      </c>
      <c r="D28" s="17">
        <v>180.549923410384</v>
      </c>
      <c r="E28" s="17">
        <v>185.133926576433</v>
      </c>
      <c r="F28" s="17">
        <v>173.422001145243</v>
      </c>
      <c r="G28" s="17">
        <v>195.16366586294399</v>
      </c>
      <c r="H28" s="17">
        <v>211.35172945973301</v>
      </c>
      <c r="I28" s="17">
        <v>204.422774489293</v>
      </c>
      <c r="J28" s="17">
        <v>214.50167118531201</v>
      </c>
    </row>
    <row r="29" spans="1:10" x14ac:dyDescent="0.2">
      <c r="A29" s="22" t="s">
        <v>120</v>
      </c>
      <c r="B29" s="17">
        <v>148.04237722539301</v>
      </c>
      <c r="C29" s="17">
        <v>124.685674925217</v>
      </c>
      <c r="D29" s="17">
        <v>82.925766477166803</v>
      </c>
      <c r="E29" s="17">
        <v>91.1818261493638</v>
      </c>
      <c r="F29" s="17">
        <v>139.53747124823801</v>
      </c>
      <c r="G29" s="17">
        <v>111.193515470272</v>
      </c>
      <c r="H29" s="17">
        <v>232.88902819913</v>
      </c>
      <c r="I29" s="17">
        <v>100.70750166331</v>
      </c>
      <c r="J29" s="17">
        <v>79.6131315314924</v>
      </c>
    </row>
    <row r="30" spans="1:10" x14ac:dyDescent="0.2">
      <c r="A30" s="22" t="s">
        <v>121</v>
      </c>
      <c r="B30" s="17">
        <v>129.60313910525699</v>
      </c>
      <c r="C30" s="17">
        <v>101.855805353398</v>
      </c>
      <c r="D30" s="17">
        <v>168.15474236620801</v>
      </c>
      <c r="E30" s="17">
        <v>144.900540865094</v>
      </c>
      <c r="F30" s="17">
        <v>138.56764271539399</v>
      </c>
      <c r="G30" s="17">
        <v>180.65175477018801</v>
      </c>
      <c r="H30" s="17">
        <v>199.86752806725099</v>
      </c>
      <c r="I30" s="17">
        <v>202.866396522754</v>
      </c>
      <c r="J30" s="17">
        <v>198.45855353040201</v>
      </c>
    </row>
    <row r="31" spans="1:10" x14ac:dyDescent="0.2">
      <c r="A31" s="21" t="s">
        <v>16</v>
      </c>
      <c r="B31" s="25"/>
      <c r="C31" s="25"/>
      <c r="D31" s="25"/>
      <c r="E31" s="25"/>
      <c r="F31" s="25"/>
      <c r="G31" s="25"/>
      <c r="H31" s="25"/>
      <c r="I31" s="25"/>
      <c r="J31" s="25"/>
    </row>
    <row r="32" spans="1:10" x14ac:dyDescent="0.2">
      <c r="A32" s="22" t="s">
        <v>119</v>
      </c>
      <c r="B32" s="17">
        <v>190.702493467924</v>
      </c>
      <c r="C32" s="17">
        <v>213.566627196333</v>
      </c>
      <c r="D32" s="17">
        <v>175.94022325864699</v>
      </c>
      <c r="E32" s="17">
        <v>205.6717357652</v>
      </c>
      <c r="F32" s="17">
        <v>173.509100985424</v>
      </c>
      <c r="G32" s="17">
        <v>208.88327602920899</v>
      </c>
      <c r="H32" s="17">
        <v>207.52410106281599</v>
      </c>
      <c r="I32" s="17">
        <v>242.397082653675</v>
      </c>
      <c r="J32" s="17">
        <v>213.43046557688001</v>
      </c>
    </row>
    <row r="33" spans="1:10" x14ac:dyDescent="0.2">
      <c r="A33" s="22" t="s">
        <v>120</v>
      </c>
      <c r="B33" s="17">
        <v>226.433877000759</v>
      </c>
      <c r="C33" s="17">
        <v>161.03985014068201</v>
      </c>
      <c r="D33" s="17">
        <v>20.8518584303654</v>
      </c>
      <c r="E33" s="17">
        <v>36.572898751355801</v>
      </c>
      <c r="F33" s="17">
        <v>181.035263599849</v>
      </c>
      <c r="G33" s="17">
        <v>84.856742022462001</v>
      </c>
      <c r="H33" s="17">
        <v>250.15595135834801</v>
      </c>
      <c r="I33" s="17" t="s">
        <v>72</v>
      </c>
      <c r="J33" s="17" t="s">
        <v>72</v>
      </c>
    </row>
    <row r="34" spans="1:10" x14ac:dyDescent="0.2">
      <c r="A34" s="22" t="s">
        <v>121</v>
      </c>
      <c r="B34" s="17">
        <v>104.210184354463</v>
      </c>
      <c r="C34" s="17">
        <v>113.434053050812</v>
      </c>
      <c r="D34" s="17">
        <v>69.166774351947296</v>
      </c>
      <c r="E34" s="17">
        <v>184.850984957279</v>
      </c>
      <c r="F34" s="17">
        <v>291.85965316031098</v>
      </c>
      <c r="G34" s="17">
        <v>90.666569917388998</v>
      </c>
      <c r="H34" s="17">
        <v>193.93579068622401</v>
      </c>
      <c r="I34" s="17">
        <v>214.67952860019</v>
      </c>
      <c r="J34" s="17">
        <v>622.73659047073102</v>
      </c>
    </row>
    <row r="35" spans="1:10" x14ac:dyDescent="0.2">
      <c r="A35" s="21" t="s">
        <v>17</v>
      </c>
      <c r="B35" s="25"/>
      <c r="C35" s="25"/>
      <c r="D35" s="25"/>
      <c r="E35" s="25"/>
      <c r="F35" s="25"/>
      <c r="G35" s="25"/>
      <c r="H35" s="25"/>
      <c r="I35" s="25"/>
      <c r="J35" s="25"/>
    </row>
    <row r="36" spans="1:10" x14ac:dyDescent="0.2">
      <c r="A36" s="22" t="s">
        <v>119</v>
      </c>
      <c r="B36" s="17">
        <v>359.89488088204001</v>
      </c>
      <c r="C36" s="17">
        <v>336.79089919043997</v>
      </c>
      <c r="D36" s="17">
        <v>333.07349253095401</v>
      </c>
      <c r="E36" s="17">
        <v>327.324807111653</v>
      </c>
      <c r="F36" s="17">
        <v>312.72364769206098</v>
      </c>
      <c r="G36" s="17">
        <v>303.41955287874299</v>
      </c>
      <c r="H36" s="17">
        <v>330.020992947742</v>
      </c>
      <c r="I36" s="17">
        <v>333.55668143030698</v>
      </c>
      <c r="J36" s="17">
        <v>373.23174495919602</v>
      </c>
    </row>
    <row r="37" spans="1:10" x14ac:dyDescent="0.2">
      <c r="A37" s="22" t="s">
        <v>120</v>
      </c>
      <c r="B37" s="17">
        <v>247.59653065117999</v>
      </c>
      <c r="C37" s="17">
        <v>233.77415907095599</v>
      </c>
      <c r="D37" s="17">
        <v>192.761593249865</v>
      </c>
      <c r="E37" s="17">
        <v>259.966782900304</v>
      </c>
      <c r="F37" s="17">
        <v>203.85325278850101</v>
      </c>
      <c r="G37" s="17">
        <v>238.68933957123801</v>
      </c>
      <c r="H37" s="17">
        <v>212.63039547838301</v>
      </c>
      <c r="I37" s="17">
        <v>202.77431006549301</v>
      </c>
      <c r="J37" s="17">
        <v>215.73890244276001</v>
      </c>
    </row>
    <row r="38" spans="1:10" x14ac:dyDescent="0.2">
      <c r="A38" s="23" t="s">
        <v>121</v>
      </c>
      <c r="B38" s="19">
        <v>468.73698815025301</v>
      </c>
      <c r="C38" s="19">
        <v>332.94466050614398</v>
      </c>
      <c r="D38" s="19">
        <v>344.01943299606302</v>
      </c>
      <c r="E38" s="19">
        <v>454.34285916898398</v>
      </c>
      <c r="F38" s="19">
        <v>489.63190756686799</v>
      </c>
      <c r="G38" s="19">
        <v>338.11305779951601</v>
      </c>
      <c r="H38" s="19">
        <v>430.28706635742401</v>
      </c>
      <c r="I38" s="19">
        <v>386.74528320177302</v>
      </c>
      <c r="J38" s="19">
        <v>428.27789213556002</v>
      </c>
    </row>
    <row r="39" spans="1:10" x14ac:dyDescent="0.2">
      <c r="A39" s="9" t="s">
        <v>19</v>
      </c>
    </row>
    <row r="40" spans="1:10" x14ac:dyDescent="0.2">
      <c r="A40" s="22" t="s">
        <v>119</v>
      </c>
      <c r="B40" s="17">
        <v>293.93019964777199</v>
      </c>
      <c r="C40" s="17">
        <v>264.43577096773498</v>
      </c>
      <c r="D40" s="17">
        <v>267.57164710596197</v>
      </c>
      <c r="E40" s="17">
        <v>249.992331635987</v>
      </c>
      <c r="F40" s="17">
        <v>237.21744052499099</v>
      </c>
      <c r="G40" s="17">
        <v>246.81583219800501</v>
      </c>
      <c r="H40" s="17">
        <v>265.945160836279</v>
      </c>
      <c r="I40" s="17">
        <v>276.77194118817101</v>
      </c>
      <c r="J40" s="17">
        <v>310.57994849575198</v>
      </c>
    </row>
    <row r="41" spans="1:10" x14ac:dyDescent="0.2">
      <c r="A41" s="22" t="s">
        <v>120</v>
      </c>
      <c r="B41" s="17">
        <v>222.37375589006101</v>
      </c>
      <c r="C41" s="17">
        <v>211.63571994527101</v>
      </c>
      <c r="D41" s="17">
        <v>180.46291291798701</v>
      </c>
      <c r="E41" s="17">
        <v>234.26048407475801</v>
      </c>
      <c r="F41" s="17">
        <v>196.12907652595999</v>
      </c>
      <c r="G41" s="17">
        <v>224.100187038987</v>
      </c>
      <c r="H41" s="17">
        <v>203.813244904915</v>
      </c>
      <c r="I41" s="17">
        <v>192.768809936948</v>
      </c>
      <c r="J41" s="17">
        <v>202.68795101845399</v>
      </c>
    </row>
    <row r="42" spans="1:10" x14ac:dyDescent="0.2">
      <c r="A42" s="22" t="s">
        <v>121</v>
      </c>
      <c r="B42" s="17">
        <v>368.933539921803</v>
      </c>
      <c r="C42" s="17">
        <v>285.91690204750898</v>
      </c>
      <c r="D42" s="17">
        <v>288.17745811991398</v>
      </c>
      <c r="E42" s="17">
        <v>356.28374137717299</v>
      </c>
      <c r="F42" s="17">
        <v>374.786962800769</v>
      </c>
      <c r="G42" s="17">
        <v>286.15772029608598</v>
      </c>
      <c r="H42" s="17">
        <v>348.59747477314698</v>
      </c>
      <c r="I42" s="17">
        <v>306.58057381230498</v>
      </c>
      <c r="J42" s="17">
        <v>342.02614362031198</v>
      </c>
    </row>
    <row r="43" spans="1:10" x14ac:dyDescent="0.2">
      <c r="A43" s="21" t="s">
        <v>15</v>
      </c>
      <c r="B43" s="25"/>
      <c r="C43" s="25"/>
      <c r="D43" s="25"/>
      <c r="E43" s="25"/>
      <c r="F43" s="25"/>
      <c r="G43" s="25"/>
      <c r="H43" s="25"/>
      <c r="I43" s="25"/>
      <c r="J43" s="25"/>
    </row>
    <row r="44" spans="1:10" x14ac:dyDescent="0.2">
      <c r="A44" s="22" t="s">
        <v>119</v>
      </c>
      <c r="B44" s="17">
        <v>201.16505264861701</v>
      </c>
      <c r="C44" s="17">
        <v>187.758786718583</v>
      </c>
      <c r="D44" s="17">
        <v>181.085955058536</v>
      </c>
      <c r="E44" s="17">
        <v>178.13737187423601</v>
      </c>
      <c r="F44" s="17">
        <v>170.28291804970601</v>
      </c>
      <c r="G44" s="17">
        <v>192.911044994592</v>
      </c>
      <c r="H44" s="17">
        <v>204.37396848812</v>
      </c>
      <c r="I44" s="17">
        <v>198.18178015609601</v>
      </c>
      <c r="J44" s="17">
        <v>212.276142104537</v>
      </c>
    </row>
    <row r="45" spans="1:10" x14ac:dyDescent="0.2">
      <c r="A45" s="22" t="s">
        <v>120</v>
      </c>
      <c r="B45" s="17">
        <v>135.00388373326001</v>
      </c>
      <c r="C45" s="17">
        <v>117.412255775891</v>
      </c>
      <c r="D45" s="17">
        <v>78.469932297677204</v>
      </c>
      <c r="E45" s="17">
        <v>86.375037711066199</v>
      </c>
      <c r="F45" s="17">
        <v>125.436980577947</v>
      </c>
      <c r="G45" s="17">
        <v>103.374287147449</v>
      </c>
      <c r="H45" s="17">
        <v>211.812385111179</v>
      </c>
      <c r="I45" s="17">
        <v>90.425749439062798</v>
      </c>
      <c r="J45" s="17">
        <v>73.350287701428599</v>
      </c>
    </row>
    <row r="46" spans="1:10" x14ac:dyDescent="0.2">
      <c r="A46" s="22" t="s">
        <v>121</v>
      </c>
      <c r="B46" s="17">
        <v>141.89742810448899</v>
      </c>
      <c r="C46" s="17">
        <v>98.824196071031096</v>
      </c>
      <c r="D46" s="17">
        <v>162.52934464373499</v>
      </c>
      <c r="E46" s="17">
        <v>137.72194167181499</v>
      </c>
      <c r="F46" s="17">
        <v>133.24098870119599</v>
      </c>
      <c r="G46" s="17">
        <v>172.54259217576899</v>
      </c>
      <c r="H46" s="17">
        <v>189.51191368228399</v>
      </c>
      <c r="I46" s="17">
        <v>198.27295548683</v>
      </c>
      <c r="J46" s="17">
        <v>191.163062867343</v>
      </c>
    </row>
    <row r="47" spans="1:10" x14ac:dyDescent="0.2">
      <c r="A47" s="21" t="s">
        <v>16</v>
      </c>
      <c r="B47" s="25"/>
      <c r="C47" s="25"/>
      <c r="D47" s="25"/>
      <c r="E47" s="25"/>
      <c r="F47" s="25"/>
      <c r="G47" s="25"/>
      <c r="H47" s="25"/>
      <c r="I47" s="25"/>
      <c r="J47" s="25"/>
    </row>
    <row r="48" spans="1:10" x14ac:dyDescent="0.2">
      <c r="A48" s="22" t="s">
        <v>119</v>
      </c>
      <c r="B48" s="17">
        <v>186.39372474092801</v>
      </c>
      <c r="C48" s="17">
        <v>204.12913880613499</v>
      </c>
      <c r="D48" s="17">
        <v>176.600679526443</v>
      </c>
      <c r="E48" s="17">
        <v>194.122747791188</v>
      </c>
      <c r="F48" s="17">
        <v>167.67319331406</v>
      </c>
      <c r="G48" s="17">
        <v>205.39262456513001</v>
      </c>
      <c r="H48" s="17">
        <v>202.34895907244601</v>
      </c>
      <c r="I48" s="17">
        <v>261.93559068513099</v>
      </c>
      <c r="J48" s="17">
        <v>193.98653592299399</v>
      </c>
    </row>
    <row r="49" spans="1:10" x14ac:dyDescent="0.2">
      <c r="A49" s="22" t="s">
        <v>120</v>
      </c>
      <c r="B49" s="17">
        <v>193.407819426684</v>
      </c>
      <c r="C49" s="17">
        <v>138.741042676913</v>
      </c>
      <c r="D49" s="17">
        <v>16.626618551119901</v>
      </c>
      <c r="E49" s="17">
        <v>219.89688059460499</v>
      </c>
      <c r="F49" s="17">
        <v>171.157821907151</v>
      </c>
      <c r="G49" s="17">
        <v>78.865074652852499</v>
      </c>
      <c r="H49" s="17">
        <v>250.15595135834801</v>
      </c>
      <c r="I49" s="17">
        <v>26.221810260417399</v>
      </c>
      <c r="J49" s="17" t="s">
        <v>72</v>
      </c>
    </row>
    <row r="50" spans="1:10" x14ac:dyDescent="0.2">
      <c r="A50" s="22" t="s">
        <v>121</v>
      </c>
      <c r="B50" s="17">
        <v>98.035320913688096</v>
      </c>
      <c r="C50" s="17">
        <v>114.235236197896</v>
      </c>
      <c r="D50" s="17">
        <v>63.364770319532099</v>
      </c>
      <c r="E50" s="17">
        <v>167.628598212762</v>
      </c>
      <c r="F50" s="17">
        <v>257.47730932028702</v>
      </c>
      <c r="G50" s="17">
        <v>81.7042652284551</v>
      </c>
      <c r="H50" s="17">
        <v>626.11737118530698</v>
      </c>
      <c r="I50" s="17">
        <v>179.261525276464</v>
      </c>
      <c r="J50" s="17">
        <v>588.38555953274897</v>
      </c>
    </row>
    <row r="51" spans="1:10" x14ac:dyDescent="0.2">
      <c r="A51" s="21" t="s">
        <v>17</v>
      </c>
      <c r="B51" s="25"/>
      <c r="C51" s="25"/>
      <c r="D51" s="25"/>
      <c r="E51" s="25"/>
      <c r="F51" s="25"/>
      <c r="G51" s="25"/>
      <c r="H51" s="25"/>
      <c r="I51" s="25"/>
      <c r="J51" s="25"/>
    </row>
    <row r="52" spans="1:10" x14ac:dyDescent="0.2">
      <c r="A52" s="22" t="s">
        <v>119</v>
      </c>
      <c r="B52" s="17">
        <v>383.017461691569</v>
      </c>
      <c r="C52" s="17">
        <v>334.033269075872</v>
      </c>
      <c r="D52" s="17">
        <v>348.58131727243199</v>
      </c>
      <c r="E52" s="17">
        <v>317.14668568645197</v>
      </c>
      <c r="F52" s="17">
        <v>303.91684775450699</v>
      </c>
      <c r="G52" s="17">
        <v>294.50253140919199</v>
      </c>
      <c r="H52" s="17">
        <v>319.544269869929</v>
      </c>
      <c r="I52" s="17">
        <v>325.001962816944</v>
      </c>
      <c r="J52" s="17">
        <v>363.728872931149</v>
      </c>
    </row>
    <row r="53" spans="1:10" x14ac:dyDescent="0.2">
      <c r="A53" s="22" t="s">
        <v>120</v>
      </c>
      <c r="B53" s="17">
        <v>241.37210371922001</v>
      </c>
      <c r="C53" s="17">
        <v>228.94533762158301</v>
      </c>
      <c r="D53" s="17">
        <v>189.306349833355</v>
      </c>
      <c r="E53" s="17">
        <v>247.57628574435299</v>
      </c>
      <c r="F53" s="17">
        <v>199.97335363885199</v>
      </c>
      <c r="G53" s="17">
        <v>229.892738292003</v>
      </c>
      <c r="H53" s="17">
        <v>202.017090661911</v>
      </c>
      <c r="I53" s="17">
        <v>194.35079025113001</v>
      </c>
      <c r="J53" s="17">
        <v>204.98742981549799</v>
      </c>
    </row>
    <row r="54" spans="1:10" x14ac:dyDescent="0.2">
      <c r="A54" s="23" t="s">
        <v>121</v>
      </c>
      <c r="B54" s="19">
        <v>448.71190818305701</v>
      </c>
      <c r="C54" s="19">
        <v>328.48520220579098</v>
      </c>
      <c r="D54" s="19">
        <v>333.62302121802003</v>
      </c>
      <c r="E54" s="19">
        <v>433.20049021317499</v>
      </c>
      <c r="F54" s="19">
        <v>458.83729409594002</v>
      </c>
      <c r="G54" s="19">
        <v>333.496458416542</v>
      </c>
      <c r="H54" s="19">
        <v>402.80774215333298</v>
      </c>
      <c r="I54" s="19">
        <v>360.26626095745797</v>
      </c>
      <c r="J54" s="19">
        <v>400.217378662459</v>
      </c>
    </row>
    <row r="56" spans="1:10" x14ac:dyDescent="0.2">
      <c r="A56" s="13" t="s">
        <v>20</v>
      </c>
    </row>
    <row r="57" spans="1:10" x14ac:dyDescent="0.2">
      <c r="A57" s="13" t="s">
        <v>131</v>
      </c>
    </row>
    <row r="58" spans="1:10" x14ac:dyDescent="0.2">
      <c r="A58" s="13" t="s">
        <v>123</v>
      </c>
    </row>
    <row r="59" spans="1:10" x14ac:dyDescent="0.2">
      <c r="A59" s="26" t="s">
        <v>132</v>
      </c>
    </row>
    <row r="60" spans="1:10" x14ac:dyDescent="0.2">
      <c r="A60" s="26" t="s">
        <v>133</v>
      </c>
    </row>
    <row r="61" spans="1:10" x14ac:dyDescent="0.2">
      <c r="A61" s="26" t="s">
        <v>134</v>
      </c>
    </row>
    <row r="62" spans="1:10" x14ac:dyDescent="0.2">
      <c r="A62" s="13" t="s">
        <v>135</v>
      </c>
    </row>
    <row r="63" spans="1:10" x14ac:dyDescent="0.2">
      <c r="A63" s="13" t="s">
        <v>77</v>
      </c>
    </row>
    <row r="64" spans="1:10" x14ac:dyDescent="0.2">
      <c r="A64" s="13"/>
    </row>
    <row r="65" spans="1:1" x14ac:dyDescent="0.2">
      <c r="A65" s="13" t="s">
        <v>141</v>
      </c>
    </row>
    <row r="66" spans="1:1" x14ac:dyDescent="0.2">
      <c r="A66" s="13" t="s">
        <v>276</v>
      </c>
    </row>
  </sheetData>
  <mergeCells count="1">
    <mergeCell ref="B6:J6"/>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J66"/>
  <sheetViews>
    <sheetView showGridLines="0" workbookViewId="0">
      <pane xSplit="1" ySplit="6" topLeftCell="B52" activePane="bottomRight" state="frozen"/>
      <selection pane="topRight"/>
      <selection pane="bottomLeft"/>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HYPERLINK("#'Contents'!A40", "Link to contents")</f>
        <v>Link to contents</v>
      </c>
    </row>
    <row r="3" spans="1:10" ht="15" x14ac:dyDescent="0.25">
      <c r="A3" s="2" t="s">
        <v>139</v>
      </c>
    </row>
    <row r="5" spans="1:10" x14ac:dyDescent="0.2">
      <c r="B5" s="5" t="s">
        <v>4</v>
      </c>
      <c r="C5" s="5" t="s">
        <v>5</v>
      </c>
      <c r="D5" s="5" t="s">
        <v>6</v>
      </c>
      <c r="E5" s="5" t="s">
        <v>7</v>
      </c>
      <c r="F5" s="5" t="s">
        <v>8</v>
      </c>
      <c r="G5" s="5" t="s">
        <v>9</v>
      </c>
      <c r="H5" s="5" t="s">
        <v>10</v>
      </c>
      <c r="I5" s="5" t="s">
        <v>11</v>
      </c>
      <c r="J5" s="5" t="s">
        <v>12</v>
      </c>
    </row>
    <row r="6" spans="1:10" x14ac:dyDescent="0.2">
      <c r="A6" s="6"/>
      <c r="B6" s="91" t="s">
        <v>105</v>
      </c>
      <c r="C6" s="92"/>
      <c r="D6" s="92"/>
      <c r="E6" s="92"/>
      <c r="F6" s="92"/>
      <c r="G6" s="92"/>
      <c r="H6" s="92"/>
      <c r="I6" s="92"/>
      <c r="J6" s="92"/>
    </row>
    <row r="7" spans="1:10" x14ac:dyDescent="0.2">
      <c r="A7" s="9" t="s">
        <v>14</v>
      </c>
    </row>
    <row r="8" spans="1:10" x14ac:dyDescent="0.2">
      <c r="A8" s="22" t="s">
        <v>119</v>
      </c>
      <c r="B8" s="17">
        <v>298</v>
      </c>
      <c r="C8" s="17">
        <v>281.5</v>
      </c>
      <c r="D8" s="17">
        <v>275</v>
      </c>
      <c r="E8" s="17">
        <v>274</v>
      </c>
      <c r="F8" s="17">
        <v>316</v>
      </c>
      <c r="G8" s="17">
        <v>360</v>
      </c>
      <c r="H8" s="17">
        <v>363</v>
      </c>
      <c r="I8" s="17">
        <v>364</v>
      </c>
      <c r="J8" s="17">
        <v>364</v>
      </c>
    </row>
    <row r="9" spans="1:10" x14ac:dyDescent="0.2">
      <c r="A9" s="22" t="s">
        <v>120</v>
      </c>
      <c r="B9" s="17">
        <v>41</v>
      </c>
      <c r="C9" s="17">
        <v>61</v>
      </c>
      <c r="D9" s="17">
        <v>54</v>
      </c>
      <c r="E9" s="17">
        <v>80.5</v>
      </c>
      <c r="F9" s="17">
        <v>94.5</v>
      </c>
      <c r="G9" s="17">
        <v>102</v>
      </c>
      <c r="H9" s="17">
        <v>114</v>
      </c>
      <c r="I9" s="17">
        <v>115</v>
      </c>
      <c r="J9" s="17">
        <v>95</v>
      </c>
    </row>
    <row r="10" spans="1:10" x14ac:dyDescent="0.2">
      <c r="A10" s="22" t="s">
        <v>121</v>
      </c>
      <c r="B10" s="17">
        <v>48</v>
      </c>
      <c r="C10" s="17">
        <v>77</v>
      </c>
      <c r="D10" s="17">
        <v>66</v>
      </c>
      <c r="E10" s="17">
        <v>65</v>
      </c>
      <c r="F10" s="17">
        <v>78</v>
      </c>
      <c r="G10" s="17">
        <v>118</v>
      </c>
      <c r="H10" s="17">
        <v>119</v>
      </c>
      <c r="I10" s="17">
        <v>137.5</v>
      </c>
      <c r="J10" s="17">
        <v>146</v>
      </c>
    </row>
    <row r="11" spans="1:10" x14ac:dyDescent="0.2">
      <c r="A11" s="21" t="s">
        <v>15</v>
      </c>
      <c r="B11" s="25"/>
      <c r="C11" s="25"/>
      <c r="D11" s="25"/>
      <c r="E11" s="25"/>
      <c r="F11" s="25"/>
      <c r="G11" s="25"/>
      <c r="H11" s="25"/>
      <c r="I11" s="25"/>
      <c r="J11" s="25"/>
    </row>
    <row r="12" spans="1:10" x14ac:dyDescent="0.2">
      <c r="A12" s="22" t="s">
        <v>119</v>
      </c>
      <c r="B12" s="17">
        <v>273</v>
      </c>
      <c r="C12" s="17">
        <v>272</v>
      </c>
      <c r="D12" s="17">
        <v>270.5</v>
      </c>
      <c r="E12" s="17">
        <v>272</v>
      </c>
      <c r="F12" s="17">
        <v>273</v>
      </c>
      <c r="G12" s="17">
        <v>327</v>
      </c>
      <c r="H12" s="17">
        <v>359.5</v>
      </c>
      <c r="I12" s="17">
        <v>303</v>
      </c>
      <c r="J12" s="17">
        <v>363</v>
      </c>
    </row>
    <row r="13" spans="1:10" x14ac:dyDescent="0.2">
      <c r="A13" s="22" t="s">
        <v>120</v>
      </c>
      <c r="B13" s="17">
        <v>18</v>
      </c>
      <c r="C13" s="17">
        <v>22</v>
      </c>
      <c r="D13" s="17">
        <v>15</v>
      </c>
      <c r="E13" s="17">
        <v>15.5</v>
      </c>
      <c r="F13" s="17">
        <v>29</v>
      </c>
      <c r="G13" s="17">
        <v>35</v>
      </c>
      <c r="H13" s="17">
        <v>19.5</v>
      </c>
      <c r="I13" s="17">
        <v>31</v>
      </c>
      <c r="J13" s="17">
        <v>21</v>
      </c>
    </row>
    <row r="14" spans="1:10" x14ac:dyDescent="0.2">
      <c r="A14" s="22" t="s">
        <v>121</v>
      </c>
      <c r="B14" s="17">
        <v>35</v>
      </c>
      <c r="C14" s="17">
        <v>41.5</v>
      </c>
      <c r="D14" s="17">
        <v>45</v>
      </c>
      <c r="E14" s="17">
        <v>29.5</v>
      </c>
      <c r="F14" s="17">
        <v>37</v>
      </c>
      <c r="G14" s="17">
        <v>48</v>
      </c>
      <c r="H14" s="17">
        <v>84</v>
      </c>
      <c r="I14" s="17">
        <v>76</v>
      </c>
      <c r="J14" s="17">
        <v>68</v>
      </c>
    </row>
    <row r="15" spans="1:10" x14ac:dyDescent="0.2">
      <c r="A15" s="21" t="s">
        <v>16</v>
      </c>
      <c r="B15" s="25"/>
      <c r="C15" s="25"/>
      <c r="D15" s="25"/>
      <c r="E15" s="25"/>
      <c r="F15" s="25"/>
      <c r="G15" s="25"/>
      <c r="H15" s="25"/>
      <c r="I15" s="25"/>
      <c r="J15" s="25"/>
    </row>
    <row r="16" spans="1:10" x14ac:dyDescent="0.2">
      <c r="A16" s="22" t="s">
        <v>119</v>
      </c>
      <c r="B16" s="17">
        <v>287</v>
      </c>
      <c r="C16" s="17">
        <v>226.5</v>
      </c>
      <c r="D16" s="17">
        <v>246.5</v>
      </c>
      <c r="E16" s="17">
        <v>182</v>
      </c>
      <c r="F16" s="17">
        <v>249</v>
      </c>
      <c r="G16" s="17">
        <v>271.5</v>
      </c>
      <c r="H16" s="17">
        <v>314</v>
      </c>
      <c r="I16" s="17">
        <v>363</v>
      </c>
      <c r="J16" s="17">
        <v>273</v>
      </c>
    </row>
    <row r="17" spans="1:10" x14ac:dyDescent="0.2">
      <c r="A17" s="22" t="s">
        <v>120</v>
      </c>
      <c r="B17" s="17">
        <v>9.5</v>
      </c>
      <c r="C17" s="17">
        <v>26.5</v>
      </c>
      <c r="D17" s="17">
        <v>22</v>
      </c>
      <c r="E17" s="17" t="s">
        <v>72</v>
      </c>
      <c r="F17" s="17" t="s">
        <v>72</v>
      </c>
      <c r="G17" s="17" t="s">
        <v>72</v>
      </c>
      <c r="H17" s="17" t="s">
        <v>72</v>
      </c>
      <c r="I17" s="17" t="s">
        <v>72</v>
      </c>
      <c r="J17" s="17" t="s">
        <v>72</v>
      </c>
    </row>
    <row r="18" spans="1:10" x14ac:dyDescent="0.2">
      <c r="A18" s="22" t="s">
        <v>121</v>
      </c>
      <c r="B18" s="17">
        <v>29.5</v>
      </c>
      <c r="C18" s="17">
        <v>131</v>
      </c>
      <c r="D18" s="17">
        <v>42</v>
      </c>
      <c r="E18" s="17">
        <v>47</v>
      </c>
      <c r="F18" s="17">
        <v>83</v>
      </c>
      <c r="G18" s="17">
        <v>56</v>
      </c>
      <c r="H18" s="17">
        <v>58</v>
      </c>
      <c r="I18" s="17">
        <v>9.5</v>
      </c>
      <c r="J18" s="17" t="s">
        <v>72</v>
      </c>
    </row>
    <row r="19" spans="1:10" x14ac:dyDescent="0.2">
      <c r="A19" s="21" t="s">
        <v>17</v>
      </c>
      <c r="B19" s="25"/>
      <c r="C19" s="25"/>
      <c r="D19" s="25"/>
      <c r="E19" s="25"/>
      <c r="F19" s="25"/>
      <c r="G19" s="25"/>
      <c r="H19" s="25"/>
      <c r="I19" s="25"/>
      <c r="J19" s="25"/>
    </row>
    <row r="20" spans="1:10" x14ac:dyDescent="0.2">
      <c r="A20" s="22" t="s">
        <v>119</v>
      </c>
      <c r="B20" s="17">
        <v>363.5</v>
      </c>
      <c r="C20" s="17">
        <v>364</v>
      </c>
      <c r="D20" s="17">
        <v>364</v>
      </c>
      <c r="E20" s="17">
        <v>364</v>
      </c>
      <c r="F20" s="17">
        <v>364.5</v>
      </c>
      <c r="G20" s="17">
        <v>364</v>
      </c>
      <c r="H20" s="17">
        <v>364</v>
      </c>
      <c r="I20" s="17">
        <v>441</v>
      </c>
      <c r="J20" s="17">
        <v>388</v>
      </c>
    </row>
    <row r="21" spans="1:10" x14ac:dyDescent="0.2">
      <c r="A21" s="22" t="s">
        <v>120</v>
      </c>
      <c r="B21" s="17">
        <v>178</v>
      </c>
      <c r="C21" s="17">
        <v>121</v>
      </c>
      <c r="D21" s="17">
        <v>84.5</v>
      </c>
      <c r="E21" s="17">
        <v>91</v>
      </c>
      <c r="F21" s="17">
        <v>113.5</v>
      </c>
      <c r="G21" s="17">
        <v>111</v>
      </c>
      <c r="H21" s="17">
        <v>127</v>
      </c>
      <c r="I21" s="17">
        <v>137</v>
      </c>
      <c r="J21" s="17">
        <v>97</v>
      </c>
    </row>
    <row r="22" spans="1:10" x14ac:dyDescent="0.2">
      <c r="A22" s="23" t="s">
        <v>121</v>
      </c>
      <c r="B22" s="19">
        <v>77</v>
      </c>
      <c r="C22" s="19">
        <v>112</v>
      </c>
      <c r="D22" s="19">
        <v>117</v>
      </c>
      <c r="E22" s="19">
        <v>119.5</v>
      </c>
      <c r="F22" s="19">
        <v>90.5</v>
      </c>
      <c r="G22" s="19">
        <v>170</v>
      </c>
      <c r="H22" s="19">
        <v>146</v>
      </c>
      <c r="I22" s="19">
        <v>179</v>
      </c>
      <c r="J22" s="19">
        <v>197</v>
      </c>
    </row>
    <row r="23" spans="1:10" x14ac:dyDescent="0.2">
      <c r="A23" s="9" t="s">
        <v>18</v>
      </c>
    </row>
    <row r="24" spans="1:10" x14ac:dyDescent="0.2">
      <c r="A24" s="22" t="s">
        <v>119</v>
      </c>
      <c r="B24" s="17">
        <v>301.5</v>
      </c>
      <c r="C24" s="17">
        <v>271</v>
      </c>
      <c r="D24" s="17">
        <v>274</v>
      </c>
      <c r="E24" s="17">
        <v>275</v>
      </c>
      <c r="F24" s="17">
        <v>306</v>
      </c>
      <c r="G24" s="17">
        <v>358</v>
      </c>
      <c r="H24" s="17">
        <v>363</v>
      </c>
      <c r="I24" s="17">
        <v>364</v>
      </c>
      <c r="J24" s="17">
        <v>365</v>
      </c>
    </row>
    <row r="25" spans="1:10" x14ac:dyDescent="0.2">
      <c r="A25" s="22" t="s">
        <v>120</v>
      </c>
      <c r="B25" s="17">
        <v>70.5</v>
      </c>
      <c r="C25" s="17">
        <v>65</v>
      </c>
      <c r="D25" s="17">
        <v>81</v>
      </c>
      <c r="E25" s="17">
        <v>80</v>
      </c>
      <c r="F25" s="17">
        <v>128</v>
      </c>
      <c r="G25" s="17">
        <v>152.5</v>
      </c>
      <c r="H25" s="17">
        <v>118</v>
      </c>
      <c r="I25" s="17">
        <v>176</v>
      </c>
      <c r="J25" s="17">
        <v>152</v>
      </c>
    </row>
    <row r="26" spans="1:10" x14ac:dyDescent="0.2">
      <c r="A26" s="22" t="s">
        <v>121</v>
      </c>
      <c r="B26" s="17">
        <v>77.5</v>
      </c>
      <c r="C26" s="17">
        <v>82</v>
      </c>
      <c r="D26" s="17">
        <v>89</v>
      </c>
      <c r="E26" s="17">
        <v>119</v>
      </c>
      <c r="F26" s="17">
        <v>117</v>
      </c>
      <c r="G26" s="17">
        <v>134</v>
      </c>
      <c r="H26" s="17">
        <v>168</v>
      </c>
      <c r="I26" s="17">
        <v>175</v>
      </c>
      <c r="J26" s="17">
        <v>195.5</v>
      </c>
    </row>
    <row r="27" spans="1:10" x14ac:dyDescent="0.2">
      <c r="A27" s="21" t="s">
        <v>15</v>
      </c>
      <c r="B27" s="25"/>
      <c r="C27" s="25"/>
      <c r="D27" s="25"/>
      <c r="E27" s="25"/>
      <c r="F27" s="25"/>
      <c r="G27" s="25"/>
      <c r="H27" s="25"/>
      <c r="I27" s="25"/>
      <c r="J27" s="25"/>
    </row>
    <row r="28" spans="1:10" x14ac:dyDescent="0.2">
      <c r="A28" s="22" t="s">
        <v>119</v>
      </c>
      <c r="B28" s="17">
        <v>271</v>
      </c>
      <c r="C28" s="17">
        <v>212</v>
      </c>
      <c r="D28" s="17">
        <v>245</v>
      </c>
      <c r="E28" s="17">
        <v>271</v>
      </c>
      <c r="F28" s="17">
        <v>273</v>
      </c>
      <c r="G28" s="17">
        <v>274</v>
      </c>
      <c r="H28" s="17">
        <v>360</v>
      </c>
      <c r="I28" s="17">
        <v>361</v>
      </c>
      <c r="J28" s="17">
        <v>364</v>
      </c>
    </row>
    <row r="29" spans="1:10" x14ac:dyDescent="0.2">
      <c r="A29" s="22" t="s">
        <v>120</v>
      </c>
      <c r="B29" s="17">
        <v>34</v>
      </c>
      <c r="C29" s="17">
        <v>24</v>
      </c>
      <c r="D29" s="17">
        <v>20</v>
      </c>
      <c r="E29" s="17">
        <v>26</v>
      </c>
      <c r="F29" s="17">
        <v>51</v>
      </c>
      <c r="G29" s="17">
        <v>56.5</v>
      </c>
      <c r="H29" s="17">
        <v>59</v>
      </c>
      <c r="I29" s="17">
        <v>43.5</v>
      </c>
      <c r="J29" s="17">
        <v>49</v>
      </c>
    </row>
    <row r="30" spans="1:10" x14ac:dyDescent="0.2">
      <c r="A30" s="22" t="s">
        <v>121</v>
      </c>
      <c r="B30" s="17">
        <v>54.5</v>
      </c>
      <c r="C30" s="17">
        <v>49</v>
      </c>
      <c r="D30" s="17">
        <v>56</v>
      </c>
      <c r="E30" s="17">
        <v>67</v>
      </c>
      <c r="F30" s="17">
        <v>57</v>
      </c>
      <c r="G30" s="17">
        <v>86</v>
      </c>
      <c r="H30" s="17">
        <v>127</v>
      </c>
      <c r="I30" s="17">
        <v>133</v>
      </c>
      <c r="J30" s="17">
        <v>136</v>
      </c>
    </row>
    <row r="31" spans="1:10" x14ac:dyDescent="0.2">
      <c r="A31" s="21" t="s">
        <v>16</v>
      </c>
      <c r="B31" s="25"/>
      <c r="C31" s="25"/>
      <c r="D31" s="25"/>
      <c r="E31" s="25"/>
      <c r="F31" s="25"/>
      <c r="G31" s="25"/>
      <c r="H31" s="25"/>
      <c r="I31" s="25"/>
      <c r="J31" s="25"/>
    </row>
    <row r="32" spans="1:10" x14ac:dyDescent="0.2">
      <c r="A32" s="22" t="s">
        <v>119</v>
      </c>
      <c r="B32" s="17">
        <v>167</v>
      </c>
      <c r="C32" s="17">
        <v>149</v>
      </c>
      <c r="D32" s="17">
        <v>178</v>
      </c>
      <c r="E32" s="17">
        <v>179.5</v>
      </c>
      <c r="F32" s="17">
        <v>206</v>
      </c>
      <c r="G32" s="17">
        <v>274</v>
      </c>
      <c r="H32" s="17">
        <v>363</v>
      </c>
      <c r="I32" s="17">
        <v>361</v>
      </c>
      <c r="J32" s="17">
        <v>358</v>
      </c>
    </row>
    <row r="33" spans="1:10" x14ac:dyDescent="0.2">
      <c r="A33" s="22" t="s">
        <v>120</v>
      </c>
      <c r="B33" s="17">
        <v>32.5</v>
      </c>
      <c r="C33" s="17">
        <v>24.5</v>
      </c>
      <c r="D33" s="17">
        <v>15</v>
      </c>
      <c r="E33" s="17">
        <v>16</v>
      </c>
      <c r="F33" s="17">
        <v>84.5</v>
      </c>
      <c r="G33" s="17">
        <v>46.5</v>
      </c>
      <c r="H33" s="17">
        <v>19</v>
      </c>
      <c r="I33" s="17" t="s">
        <v>72</v>
      </c>
      <c r="J33" s="17" t="s">
        <v>72</v>
      </c>
    </row>
    <row r="34" spans="1:10" x14ac:dyDescent="0.2">
      <c r="A34" s="22" t="s">
        <v>121</v>
      </c>
      <c r="B34" s="17">
        <v>12</v>
      </c>
      <c r="C34" s="17">
        <v>29</v>
      </c>
      <c r="D34" s="17">
        <v>48.5</v>
      </c>
      <c r="E34" s="17">
        <v>56</v>
      </c>
      <c r="F34" s="17">
        <v>76</v>
      </c>
      <c r="G34" s="17">
        <v>50</v>
      </c>
      <c r="H34" s="17">
        <v>28</v>
      </c>
      <c r="I34" s="17">
        <v>158</v>
      </c>
      <c r="J34" s="17">
        <v>96</v>
      </c>
    </row>
    <row r="35" spans="1:10" x14ac:dyDescent="0.2">
      <c r="A35" s="21" t="s">
        <v>17</v>
      </c>
      <c r="B35" s="25"/>
      <c r="C35" s="25"/>
      <c r="D35" s="25"/>
      <c r="E35" s="25"/>
      <c r="F35" s="25"/>
      <c r="G35" s="25"/>
      <c r="H35" s="25"/>
      <c r="I35" s="25"/>
      <c r="J35" s="25"/>
    </row>
    <row r="36" spans="1:10" x14ac:dyDescent="0.2">
      <c r="A36" s="22" t="s">
        <v>119</v>
      </c>
      <c r="B36" s="17">
        <v>364.5</v>
      </c>
      <c r="C36" s="17">
        <v>364</v>
      </c>
      <c r="D36" s="17">
        <v>364</v>
      </c>
      <c r="E36" s="17">
        <v>364</v>
      </c>
      <c r="F36" s="17">
        <v>365</v>
      </c>
      <c r="G36" s="17">
        <v>364</v>
      </c>
      <c r="H36" s="17">
        <v>364</v>
      </c>
      <c r="I36" s="17">
        <v>395</v>
      </c>
      <c r="J36" s="17">
        <v>488</v>
      </c>
    </row>
    <row r="37" spans="1:10" x14ac:dyDescent="0.2">
      <c r="A37" s="22" t="s">
        <v>120</v>
      </c>
      <c r="B37" s="17">
        <v>98</v>
      </c>
      <c r="C37" s="17">
        <v>96</v>
      </c>
      <c r="D37" s="17">
        <v>120</v>
      </c>
      <c r="E37" s="17">
        <v>112</v>
      </c>
      <c r="F37" s="17">
        <v>148</v>
      </c>
      <c r="G37" s="17">
        <v>170.5</v>
      </c>
      <c r="H37" s="17">
        <v>132.5</v>
      </c>
      <c r="I37" s="17">
        <v>184.5</v>
      </c>
      <c r="J37" s="17">
        <v>165.5</v>
      </c>
    </row>
    <row r="38" spans="1:10" x14ac:dyDescent="0.2">
      <c r="A38" s="23" t="s">
        <v>121</v>
      </c>
      <c r="B38" s="19">
        <v>114</v>
      </c>
      <c r="C38" s="19">
        <v>103</v>
      </c>
      <c r="D38" s="19">
        <v>121.5</v>
      </c>
      <c r="E38" s="19">
        <v>174</v>
      </c>
      <c r="F38" s="19">
        <v>156.5</v>
      </c>
      <c r="G38" s="19">
        <v>178</v>
      </c>
      <c r="H38" s="19">
        <v>181</v>
      </c>
      <c r="I38" s="19">
        <v>202</v>
      </c>
      <c r="J38" s="19">
        <v>251.5</v>
      </c>
    </row>
    <row r="39" spans="1:10" x14ac:dyDescent="0.2">
      <c r="A39" s="9" t="s">
        <v>19</v>
      </c>
    </row>
    <row r="40" spans="1:10" x14ac:dyDescent="0.2">
      <c r="A40" s="22" t="s">
        <v>119</v>
      </c>
      <c r="B40" s="17">
        <v>301</v>
      </c>
      <c r="C40" s="17">
        <v>272</v>
      </c>
      <c r="D40" s="17">
        <v>274</v>
      </c>
      <c r="E40" s="17">
        <v>275</v>
      </c>
      <c r="F40" s="17">
        <v>307</v>
      </c>
      <c r="G40" s="17">
        <v>358</v>
      </c>
      <c r="H40" s="17">
        <v>363</v>
      </c>
      <c r="I40" s="17">
        <v>364</v>
      </c>
      <c r="J40" s="17">
        <v>365</v>
      </c>
    </row>
    <row r="41" spans="1:10" x14ac:dyDescent="0.2">
      <c r="A41" s="22" t="s">
        <v>120</v>
      </c>
      <c r="B41" s="17">
        <v>64</v>
      </c>
      <c r="C41" s="17">
        <v>64</v>
      </c>
      <c r="D41" s="17">
        <v>78</v>
      </c>
      <c r="E41" s="17">
        <v>80</v>
      </c>
      <c r="F41" s="17">
        <v>121</v>
      </c>
      <c r="G41" s="17">
        <v>140</v>
      </c>
      <c r="H41" s="17">
        <v>117</v>
      </c>
      <c r="I41" s="17">
        <v>167</v>
      </c>
      <c r="J41" s="17">
        <v>128</v>
      </c>
    </row>
    <row r="42" spans="1:10" x14ac:dyDescent="0.2">
      <c r="A42" s="22" t="s">
        <v>121</v>
      </c>
      <c r="B42" s="17">
        <v>70</v>
      </c>
      <c r="C42" s="17">
        <v>82</v>
      </c>
      <c r="D42" s="17">
        <v>87</v>
      </c>
      <c r="E42" s="17">
        <v>114</v>
      </c>
      <c r="F42" s="17">
        <v>112</v>
      </c>
      <c r="G42" s="17">
        <v>131.5</v>
      </c>
      <c r="H42" s="17">
        <v>153</v>
      </c>
      <c r="I42" s="17">
        <v>168</v>
      </c>
      <c r="J42" s="17">
        <v>182</v>
      </c>
    </row>
    <row r="43" spans="1:10" x14ac:dyDescent="0.2">
      <c r="A43" s="21" t="s">
        <v>15</v>
      </c>
      <c r="B43" s="25"/>
      <c r="C43" s="25"/>
      <c r="D43" s="25"/>
      <c r="E43" s="25"/>
      <c r="F43" s="25"/>
      <c r="G43" s="25"/>
      <c r="H43" s="25"/>
      <c r="I43" s="25"/>
      <c r="J43" s="25"/>
    </row>
    <row r="44" spans="1:10" x14ac:dyDescent="0.2">
      <c r="A44" s="22" t="s">
        <v>119</v>
      </c>
      <c r="B44" s="17">
        <v>272</v>
      </c>
      <c r="C44" s="17">
        <v>231</v>
      </c>
      <c r="D44" s="17">
        <v>254</v>
      </c>
      <c r="E44" s="17">
        <v>271</v>
      </c>
      <c r="F44" s="17">
        <v>273</v>
      </c>
      <c r="G44" s="17">
        <v>293.5</v>
      </c>
      <c r="H44" s="17">
        <v>360</v>
      </c>
      <c r="I44" s="17">
        <v>359</v>
      </c>
      <c r="J44" s="17">
        <v>364</v>
      </c>
    </row>
    <row r="45" spans="1:10" x14ac:dyDescent="0.2">
      <c r="A45" s="22" t="s">
        <v>120</v>
      </c>
      <c r="B45" s="17">
        <v>33</v>
      </c>
      <c r="C45" s="17">
        <v>23</v>
      </c>
      <c r="D45" s="17">
        <v>20</v>
      </c>
      <c r="E45" s="17">
        <v>21</v>
      </c>
      <c r="F45" s="17">
        <v>45</v>
      </c>
      <c r="G45" s="17">
        <v>47</v>
      </c>
      <c r="H45" s="17">
        <v>50</v>
      </c>
      <c r="I45" s="17">
        <v>35</v>
      </c>
      <c r="J45" s="17">
        <v>40</v>
      </c>
    </row>
    <row r="46" spans="1:10" x14ac:dyDescent="0.2">
      <c r="A46" s="22" t="s">
        <v>121</v>
      </c>
      <c r="B46" s="17">
        <v>48</v>
      </c>
      <c r="C46" s="17">
        <v>49</v>
      </c>
      <c r="D46" s="17">
        <v>54</v>
      </c>
      <c r="E46" s="17">
        <v>58</v>
      </c>
      <c r="F46" s="17">
        <v>55.5</v>
      </c>
      <c r="G46" s="17">
        <v>80</v>
      </c>
      <c r="H46" s="17">
        <v>114</v>
      </c>
      <c r="I46" s="17">
        <v>124</v>
      </c>
      <c r="J46" s="17">
        <v>126.5</v>
      </c>
    </row>
    <row r="47" spans="1:10" x14ac:dyDescent="0.2">
      <c r="A47" s="21" t="s">
        <v>16</v>
      </c>
      <c r="B47" s="25"/>
      <c r="C47" s="25"/>
      <c r="D47" s="25"/>
      <c r="E47" s="25"/>
      <c r="F47" s="25"/>
      <c r="G47" s="25"/>
      <c r="H47" s="25"/>
      <c r="I47" s="25"/>
      <c r="J47" s="25"/>
    </row>
    <row r="48" spans="1:10" x14ac:dyDescent="0.2">
      <c r="A48" s="22" t="s">
        <v>119</v>
      </c>
      <c r="B48" s="17">
        <v>181</v>
      </c>
      <c r="C48" s="17">
        <v>174.5</v>
      </c>
      <c r="D48" s="17">
        <v>181</v>
      </c>
      <c r="E48" s="17">
        <v>180</v>
      </c>
      <c r="F48" s="17">
        <v>209.5</v>
      </c>
      <c r="G48" s="17">
        <v>273</v>
      </c>
      <c r="H48" s="17">
        <v>362</v>
      </c>
      <c r="I48" s="17">
        <v>361</v>
      </c>
      <c r="J48" s="17">
        <v>356.5</v>
      </c>
    </row>
    <row r="49" spans="1:10" x14ac:dyDescent="0.2">
      <c r="A49" s="22" t="s">
        <v>120</v>
      </c>
      <c r="B49" s="17">
        <v>19</v>
      </c>
      <c r="C49" s="17">
        <v>25.5</v>
      </c>
      <c r="D49" s="17">
        <v>16</v>
      </c>
      <c r="E49" s="17">
        <v>16</v>
      </c>
      <c r="F49" s="17">
        <v>78</v>
      </c>
      <c r="G49" s="17">
        <v>39</v>
      </c>
      <c r="H49" s="17">
        <v>19</v>
      </c>
      <c r="I49" s="17">
        <v>11.5</v>
      </c>
      <c r="J49" s="17" t="s">
        <v>72</v>
      </c>
    </row>
    <row r="50" spans="1:10" x14ac:dyDescent="0.2">
      <c r="A50" s="22" t="s">
        <v>121</v>
      </c>
      <c r="B50" s="17">
        <v>13</v>
      </c>
      <c r="C50" s="17">
        <v>44</v>
      </c>
      <c r="D50" s="17">
        <v>48</v>
      </c>
      <c r="E50" s="17">
        <v>53</v>
      </c>
      <c r="F50" s="17">
        <v>79.5</v>
      </c>
      <c r="G50" s="17">
        <v>54.5</v>
      </c>
      <c r="H50" s="17">
        <v>43</v>
      </c>
      <c r="I50" s="17">
        <v>85</v>
      </c>
      <c r="J50" s="17">
        <v>129.5</v>
      </c>
    </row>
    <row r="51" spans="1:10" x14ac:dyDescent="0.2">
      <c r="A51" s="21" t="s">
        <v>17</v>
      </c>
      <c r="B51" s="25"/>
      <c r="C51" s="25"/>
      <c r="D51" s="25"/>
      <c r="E51" s="25"/>
      <c r="F51" s="25"/>
      <c r="G51" s="25"/>
      <c r="H51" s="25"/>
      <c r="I51" s="25"/>
      <c r="J51" s="25"/>
    </row>
    <row r="52" spans="1:10" x14ac:dyDescent="0.2">
      <c r="A52" s="22" t="s">
        <v>119</v>
      </c>
      <c r="B52" s="17">
        <v>364</v>
      </c>
      <c r="C52" s="17">
        <v>364</v>
      </c>
      <c r="D52" s="17">
        <v>364</v>
      </c>
      <c r="E52" s="17">
        <v>364</v>
      </c>
      <c r="F52" s="17">
        <v>365</v>
      </c>
      <c r="G52" s="17">
        <v>364</v>
      </c>
      <c r="H52" s="17">
        <v>364</v>
      </c>
      <c r="I52" s="17">
        <v>403</v>
      </c>
      <c r="J52" s="17">
        <v>457</v>
      </c>
    </row>
    <row r="53" spans="1:10" x14ac:dyDescent="0.2">
      <c r="A53" s="22" t="s">
        <v>120</v>
      </c>
      <c r="B53" s="17">
        <v>99</v>
      </c>
      <c r="C53" s="17">
        <v>97.5</v>
      </c>
      <c r="D53" s="17">
        <v>115</v>
      </c>
      <c r="E53" s="17">
        <v>110.5</v>
      </c>
      <c r="F53" s="17">
        <v>142</v>
      </c>
      <c r="G53" s="17">
        <v>155</v>
      </c>
      <c r="H53" s="17">
        <v>131</v>
      </c>
      <c r="I53" s="17">
        <v>178.5</v>
      </c>
      <c r="J53" s="17">
        <v>149</v>
      </c>
    </row>
    <row r="54" spans="1:10" x14ac:dyDescent="0.2">
      <c r="A54" s="23" t="s">
        <v>121</v>
      </c>
      <c r="B54" s="19">
        <v>111</v>
      </c>
      <c r="C54" s="19">
        <v>104.5</v>
      </c>
      <c r="D54" s="19">
        <v>121</v>
      </c>
      <c r="E54" s="19">
        <v>161</v>
      </c>
      <c r="F54" s="19">
        <v>148</v>
      </c>
      <c r="G54" s="19">
        <v>177</v>
      </c>
      <c r="H54" s="19">
        <v>178</v>
      </c>
      <c r="I54" s="19">
        <v>189.5</v>
      </c>
      <c r="J54" s="19">
        <v>240</v>
      </c>
    </row>
    <row r="56" spans="1:10" x14ac:dyDescent="0.2">
      <c r="A56" s="13" t="s">
        <v>20</v>
      </c>
    </row>
    <row r="57" spans="1:10" x14ac:dyDescent="0.2">
      <c r="A57" s="13" t="s">
        <v>131</v>
      </c>
    </row>
    <row r="58" spans="1:10" x14ac:dyDescent="0.2">
      <c r="A58" s="13" t="s">
        <v>123</v>
      </c>
    </row>
    <row r="59" spans="1:10" x14ac:dyDescent="0.2">
      <c r="A59" s="26" t="s">
        <v>132</v>
      </c>
    </row>
    <row r="60" spans="1:10" x14ac:dyDescent="0.2">
      <c r="A60" s="26" t="s">
        <v>133</v>
      </c>
    </row>
    <row r="61" spans="1:10" x14ac:dyDescent="0.2">
      <c r="A61" s="26" t="s">
        <v>134</v>
      </c>
    </row>
    <row r="62" spans="1:10" x14ac:dyDescent="0.2">
      <c r="A62" s="13" t="s">
        <v>135</v>
      </c>
    </row>
    <row r="63" spans="1:10" x14ac:dyDescent="0.2">
      <c r="A63" s="13" t="s">
        <v>140</v>
      </c>
    </row>
    <row r="64" spans="1:10" x14ac:dyDescent="0.2">
      <c r="A64" s="13"/>
    </row>
    <row r="65" spans="1:1" x14ac:dyDescent="0.2">
      <c r="A65" s="13" t="s">
        <v>141</v>
      </c>
    </row>
    <row r="66" spans="1:1" x14ac:dyDescent="0.2">
      <c r="A66" s="13" t="s">
        <v>276</v>
      </c>
    </row>
  </sheetData>
  <mergeCells count="1">
    <mergeCell ref="B6:J6"/>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0"/>
  <sheetViews>
    <sheetView showGridLines="0" workbookViewId="0">
      <selection activeCell="A2" sqref="A2"/>
    </sheetView>
  </sheetViews>
  <sheetFormatPr defaultColWidth="11.42578125" defaultRowHeight="12.75" x14ac:dyDescent="0.2"/>
  <sheetData>
    <row r="2" spans="1:2" ht="20.25" x14ac:dyDescent="0.3">
      <c r="A2" s="1" t="s">
        <v>0</v>
      </c>
    </row>
    <row r="4" spans="1:2" ht="15" x14ac:dyDescent="0.25">
      <c r="A4" s="2" t="s">
        <v>1</v>
      </c>
    </row>
    <row r="5" spans="1:2" x14ac:dyDescent="0.2">
      <c r="A5" s="3" t="str">
        <f>HYPERLINK("#'Table 1'!A1", "Table 1")</f>
        <v>Table 1</v>
      </c>
      <c r="B5" t="s">
        <v>2</v>
      </c>
    </row>
    <row r="6" spans="1:2" x14ac:dyDescent="0.2">
      <c r="A6" s="3" t="str">
        <f>HYPERLINK("#'Table 2'!A1", "Table 2")</f>
        <v>Table 2</v>
      </c>
      <c r="B6" t="s">
        <v>25</v>
      </c>
    </row>
    <row r="7" spans="1:2" x14ac:dyDescent="0.2">
      <c r="A7" s="3" t="str">
        <f>HYPERLINK("#'Table 3'!A1", "Table 3")</f>
        <v>Table 3</v>
      </c>
      <c r="B7" t="s">
        <v>29</v>
      </c>
    </row>
    <row r="8" spans="1:2" x14ac:dyDescent="0.2">
      <c r="A8" s="3" t="str">
        <f>HYPERLINK("#'Table 4'!A1", "Table 4")</f>
        <v>Table 4</v>
      </c>
      <c r="B8" t="s">
        <v>33</v>
      </c>
    </row>
    <row r="9" spans="1:2" x14ac:dyDescent="0.2">
      <c r="A9" s="3" t="str">
        <f>HYPERLINK("#'Table 5'!A1", "Table 5")</f>
        <v>Table 5</v>
      </c>
      <c r="B9" t="s">
        <v>35</v>
      </c>
    </row>
    <row r="10" spans="1:2" x14ac:dyDescent="0.2">
      <c r="A10" s="3" t="str">
        <f>HYPERLINK("#'Table 6'!A1", "Table 6")</f>
        <v>Table 6</v>
      </c>
      <c r="B10" t="s">
        <v>39</v>
      </c>
    </row>
    <row r="11" spans="1:2" x14ac:dyDescent="0.2">
      <c r="A11" s="3" t="str">
        <f>HYPERLINK("#'Table 7'!A1", "Table 7")</f>
        <v>Table 7</v>
      </c>
      <c r="B11" t="s">
        <v>42</v>
      </c>
    </row>
    <row r="12" spans="1:2" x14ac:dyDescent="0.2">
      <c r="A12" s="3" t="str">
        <f>HYPERLINK("#'Table 8'!A1", "Table 8")</f>
        <v>Table 8</v>
      </c>
      <c r="B12" t="s">
        <v>46</v>
      </c>
    </row>
    <row r="13" spans="1:2" x14ac:dyDescent="0.2">
      <c r="A13" s="3" t="str">
        <f>HYPERLINK("#'Table 9'!A1", "Table 9")</f>
        <v>Table 9</v>
      </c>
      <c r="B13" t="s">
        <v>48</v>
      </c>
    </row>
    <row r="14" spans="1:2" x14ac:dyDescent="0.2">
      <c r="A14" s="3" t="str">
        <f>HYPERLINK("#'Table 10'!A1", "Table 10")</f>
        <v>Table 10</v>
      </c>
      <c r="B14" t="s">
        <v>54</v>
      </c>
    </row>
    <row r="15" spans="1:2" x14ac:dyDescent="0.2">
      <c r="A15" s="3" t="str">
        <f>HYPERLINK("#'Table 11'!A1", "Table 11")</f>
        <v>Table 11</v>
      </c>
      <c r="B15" t="s">
        <v>56</v>
      </c>
    </row>
    <row r="16" spans="1:2" x14ac:dyDescent="0.2">
      <c r="A16" s="3" t="str">
        <f>HYPERLINK("#'Table 12'!A1", "Table 12")</f>
        <v>Table 12</v>
      </c>
      <c r="B16" t="s">
        <v>67</v>
      </c>
    </row>
    <row r="17" spans="1:2" x14ac:dyDescent="0.2">
      <c r="A17" s="3" t="str">
        <f>HYPERLINK("#'Table 13'!A1", "Table 13")</f>
        <v>Table 13</v>
      </c>
      <c r="B17" t="s">
        <v>70</v>
      </c>
    </row>
    <row r="18" spans="1:2" x14ac:dyDescent="0.2">
      <c r="A18" s="3" t="str">
        <f>HYPERLINK("#'Table 14'!A1", "Table 14")</f>
        <v>Table 14</v>
      </c>
      <c r="B18" t="s">
        <v>75</v>
      </c>
    </row>
    <row r="20" spans="1:2" ht="15" x14ac:dyDescent="0.25">
      <c r="A20" s="2" t="s">
        <v>78</v>
      </c>
    </row>
    <row r="21" spans="1:2" x14ac:dyDescent="0.2">
      <c r="A21" s="3" t="str">
        <f>HYPERLINK("#'Table 15'!A1", "Table 15")</f>
        <v>Table 15</v>
      </c>
      <c r="B21" t="s">
        <v>79</v>
      </c>
    </row>
    <row r="22" spans="1:2" x14ac:dyDescent="0.2">
      <c r="A22" s="3" t="str">
        <f>HYPERLINK("#'Table 16'!A1", "Table 16")</f>
        <v>Table 16</v>
      </c>
      <c r="B22" t="s">
        <v>83</v>
      </c>
    </row>
    <row r="23" spans="1:2" x14ac:dyDescent="0.2">
      <c r="A23" s="3" t="str">
        <f>HYPERLINK("#'Table 17'!A1", "Table 17")</f>
        <v>Table 17</v>
      </c>
      <c r="B23" t="s">
        <v>85</v>
      </c>
    </row>
    <row r="24" spans="1:2" x14ac:dyDescent="0.2">
      <c r="A24" s="3" t="str">
        <f>HYPERLINK("#'Table 18'!A1", "Table 18")</f>
        <v>Table 18</v>
      </c>
      <c r="B24" t="s">
        <v>91</v>
      </c>
    </row>
    <row r="25" spans="1:2" x14ac:dyDescent="0.2">
      <c r="A25" s="3" t="str">
        <f>HYPERLINK("#'Table 19'!A1", "Table 19")</f>
        <v>Table 19</v>
      </c>
      <c r="B25" t="s">
        <v>93</v>
      </c>
    </row>
    <row r="26" spans="1:2" x14ac:dyDescent="0.2">
      <c r="A26" s="3" t="str">
        <f>HYPERLINK("#'Table 20'!A1", "Table 20")</f>
        <v>Table 20</v>
      </c>
      <c r="B26" t="s">
        <v>96</v>
      </c>
    </row>
    <row r="27" spans="1:2" x14ac:dyDescent="0.2">
      <c r="A27" s="3" t="str">
        <f>HYPERLINK("#'Table 21'!A1", "Table 21")</f>
        <v>Table 21</v>
      </c>
      <c r="B27" t="s">
        <v>98</v>
      </c>
    </row>
    <row r="28" spans="1:2" x14ac:dyDescent="0.2">
      <c r="A28" s="3" t="str">
        <f>HYPERLINK("#'Table 22'!A1", "Table 22")</f>
        <v>Table 22</v>
      </c>
      <c r="B28" t="s">
        <v>101</v>
      </c>
    </row>
    <row r="29" spans="1:2" x14ac:dyDescent="0.2">
      <c r="A29" s="3" t="str">
        <f>HYPERLINK("#'Table 23'!A1", "Table 23")</f>
        <v>Table 23</v>
      </c>
      <c r="B29" t="s">
        <v>103</v>
      </c>
    </row>
    <row r="30" spans="1:2" x14ac:dyDescent="0.2">
      <c r="A30" s="3" t="str">
        <f>HYPERLINK("#'Table 24'!A1", "Table 24")</f>
        <v>Table 24</v>
      </c>
      <c r="B30" t="s">
        <v>106</v>
      </c>
    </row>
    <row r="31" spans="1:2" x14ac:dyDescent="0.2">
      <c r="A31" s="3" t="str">
        <f>HYPERLINK("#'Table 25'!A1", "Table 25")</f>
        <v>Table 25</v>
      </c>
      <c r="B31" t="s">
        <v>110</v>
      </c>
    </row>
    <row r="32" spans="1:2" x14ac:dyDescent="0.2">
      <c r="A32" s="3" t="str">
        <f>HYPERLINK("#'Table 26'!A1", "Table 26")</f>
        <v>Table 26</v>
      </c>
      <c r="B32" t="s">
        <v>112</v>
      </c>
    </row>
    <row r="33" spans="1:2" x14ac:dyDescent="0.2">
      <c r="A33" s="3" t="str">
        <f>HYPERLINK("#'Table 27'!A1", "Table 27")</f>
        <v>Table 27</v>
      </c>
      <c r="B33" t="s">
        <v>114</v>
      </c>
    </row>
    <row r="35" spans="1:2" ht="15" x14ac:dyDescent="0.25">
      <c r="A35" s="2" t="s">
        <v>116</v>
      </c>
    </row>
    <row r="36" spans="1:2" x14ac:dyDescent="0.2">
      <c r="A36" s="3" t="str">
        <f>HYPERLINK("#'Table 28'!A1", "Table 28")</f>
        <v>Table 28</v>
      </c>
      <c r="B36" t="s">
        <v>117</v>
      </c>
    </row>
    <row r="37" spans="1:2" x14ac:dyDescent="0.2">
      <c r="A37" s="3" t="str">
        <f>HYPERLINK("#'Table 29'!A1", "Table 29")</f>
        <v>Table 29</v>
      </c>
      <c r="B37" t="s">
        <v>127</v>
      </c>
    </row>
    <row r="38" spans="1:2" x14ac:dyDescent="0.2">
      <c r="A38" s="3" t="str">
        <f>HYPERLINK("#'Table 30'!A1", "Table 30")</f>
        <v>Table 30</v>
      </c>
      <c r="B38" t="s">
        <v>129</v>
      </c>
    </row>
    <row r="39" spans="1:2" x14ac:dyDescent="0.2">
      <c r="A39" s="3" t="str">
        <f>HYPERLINK("#'Table 31'!A1", "Table 31")</f>
        <v>Table 31</v>
      </c>
      <c r="B39" t="s">
        <v>136</v>
      </c>
    </row>
    <row r="40" spans="1:2" x14ac:dyDescent="0.2">
      <c r="A40" s="3" t="str">
        <f>HYPERLINK("#'Table 32'!A1", "Table 32")</f>
        <v>Table 32</v>
      </c>
      <c r="B40" t="s">
        <v>138</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7"/>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HYPERLINK("#'Contents'!A5", "Link to contents")</f>
        <v>Link to contents</v>
      </c>
    </row>
    <row r="3" spans="1:10" ht="15" x14ac:dyDescent="0.25">
      <c r="A3" s="2" t="s">
        <v>3</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5099</v>
      </c>
      <c r="C7" s="8">
        <v>6590</v>
      </c>
      <c r="D7" s="8">
        <v>8022</v>
      </c>
      <c r="E7" s="8">
        <v>8870</v>
      </c>
      <c r="F7" s="8">
        <v>8661</v>
      </c>
      <c r="G7" s="8">
        <v>8031</v>
      </c>
      <c r="H7" s="8">
        <v>8710</v>
      </c>
      <c r="I7" s="8">
        <v>9254</v>
      </c>
      <c r="J7" s="8">
        <v>8206</v>
      </c>
    </row>
    <row r="8" spans="1:10" x14ac:dyDescent="0.2">
      <c r="A8" s="10" t="s">
        <v>15</v>
      </c>
      <c r="B8" s="7">
        <v>4710</v>
      </c>
      <c r="C8" s="7">
        <v>6121</v>
      </c>
      <c r="D8" s="7">
        <v>7408</v>
      </c>
      <c r="E8" s="7">
        <v>8314</v>
      </c>
      <c r="F8" s="7">
        <v>8155</v>
      </c>
      <c r="G8" s="7">
        <v>7524</v>
      </c>
      <c r="H8" s="7">
        <v>8191</v>
      </c>
      <c r="I8" s="7">
        <v>8766</v>
      </c>
      <c r="J8" s="7">
        <v>7734</v>
      </c>
    </row>
    <row r="9" spans="1:10" x14ac:dyDescent="0.2">
      <c r="A9" s="10" t="s">
        <v>16</v>
      </c>
      <c r="B9" s="7">
        <v>872</v>
      </c>
      <c r="C9" s="7">
        <v>1300</v>
      </c>
      <c r="D9" s="7">
        <v>1817</v>
      </c>
      <c r="E9" s="7">
        <v>1959</v>
      </c>
      <c r="F9" s="7">
        <v>1944</v>
      </c>
      <c r="G9" s="7">
        <v>1806</v>
      </c>
      <c r="H9" s="7">
        <v>1917</v>
      </c>
      <c r="I9" s="7">
        <v>1958</v>
      </c>
      <c r="J9" s="7">
        <v>1644</v>
      </c>
    </row>
    <row r="10" spans="1:10" x14ac:dyDescent="0.2">
      <c r="A10" s="12" t="s">
        <v>17</v>
      </c>
      <c r="B10" s="11">
        <v>472</v>
      </c>
      <c r="C10" s="11">
        <v>625</v>
      </c>
      <c r="D10" s="11">
        <v>787</v>
      </c>
      <c r="E10" s="11">
        <v>900</v>
      </c>
      <c r="F10" s="11">
        <v>768</v>
      </c>
      <c r="G10" s="11">
        <v>729</v>
      </c>
      <c r="H10" s="11">
        <v>803</v>
      </c>
      <c r="I10" s="11">
        <v>817</v>
      </c>
      <c r="J10" s="11">
        <v>807</v>
      </c>
    </row>
    <row r="11" spans="1:10" x14ac:dyDescent="0.2">
      <c r="A11" s="9" t="s">
        <v>18</v>
      </c>
      <c r="B11" s="8">
        <v>17907</v>
      </c>
      <c r="C11" s="8">
        <v>21744</v>
      </c>
      <c r="D11" s="8">
        <v>24841</v>
      </c>
      <c r="E11" s="8">
        <v>25486</v>
      </c>
      <c r="F11" s="8">
        <v>24063</v>
      </c>
      <c r="G11" s="8">
        <v>22179</v>
      </c>
      <c r="H11" s="8">
        <v>23006</v>
      </c>
      <c r="I11" s="8">
        <v>23948</v>
      </c>
      <c r="J11" s="8">
        <v>20438</v>
      </c>
    </row>
    <row r="12" spans="1:10" x14ac:dyDescent="0.2">
      <c r="A12" s="10" t="s">
        <v>15</v>
      </c>
      <c r="B12" s="7">
        <v>16839</v>
      </c>
      <c r="C12" s="7">
        <v>20506</v>
      </c>
      <c r="D12" s="7">
        <v>23375</v>
      </c>
      <c r="E12" s="7">
        <v>24067</v>
      </c>
      <c r="F12" s="7">
        <v>22665</v>
      </c>
      <c r="G12" s="7">
        <v>20895</v>
      </c>
      <c r="H12" s="7">
        <v>21843</v>
      </c>
      <c r="I12" s="7">
        <v>22743</v>
      </c>
      <c r="J12" s="7">
        <v>19306</v>
      </c>
    </row>
    <row r="13" spans="1:10" x14ac:dyDescent="0.2">
      <c r="A13" s="10" t="s">
        <v>16</v>
      </c>
      <c r="B13" s="7">
        <v>2565</v>
      </c>
      <c r="C13" s="7">
        <v>3711</v>
      </c>
      <c r="D13" s="7">
        <v>4472</v>
      </c>
      <c r="E13" s="7">
        <v>4955</v>
      </c>
      <c r="F13" s="7">
        <v>4757</v>
      </c>
      <c r="G13" s="7">
        <v>4364</v>
      </c>
      <c r="H13" s="7">
        <v>4326</v>
      </c>
      <c r="I13" s="7">
        <v>4507</v>
      </c>
      <c r="J13" s="7">
        <v>3651</v>
      </c>
    </row>
    <row r="14" spans="1:10" x14ac:dyDescent="0.2">
      <c r="A14" s="12" t="s">
        <v>17</v>
      </c>
      <c r="B14" s="11">
        <v>2068</v>
      </c>
      <c r="C14" s="11">
        <v>2535</v>
      </c>
      <c r="D14" s="11">
        <v>2988</v>
      </c>
      <c r="E14" s="11">
        <v>2976</v>
      </c>
      <c r="F14" s="11">
        <v>2696</v>
      </c>
      <c r="G14" s="11">
        <v>2419</v>
      </c>
      <c r="H14" s="11">
        <v>2422</v>
      </c>
      <c r="I14" s="11">
        <v>2491</v>
      </c>
      <c r="J14" s="11">
        <v>2442</v>
      </c>
    </row>
    <row r="15" spans="1:10" x14ac:dyDescent="0.2">
      <c r="A15" s="9" t="s">
        <v>19</v>
      </c>
      <c r="B15" s="8">
        <v>23014</v>
      </c>
      <c r="C15" s="8">
        <v>28338</v>
      </c>
      <c r="D15" s="8">
        <v>32867</v>
      </c>
      <c r="E15" s="8">
        <v>34358</v>
      </c>
      <c r="F15" s="8">
        <v>32744</v>
      </c>
      <c r="G15" s="8">
        <v>30228</v>
      </c>
      <c r="H15" s="8">
        <v>31737</v>
      </c>
      <c r="I15" s="8">
        <v>33226</v>
      </c>
      <c r="J15" s="8">
        <v>28664</v>
      </c>
    </row>
    <row r="16" spans="1:10" x14ac:dyDescent="0.2">
      <c r="A16" s="10" t="s">
        <v>15</v>
      </c>
      <c r="B16" s="7">
        <v>21557</v>
      </c>
      <c r="C16" s="7">
        <v>26631</v>
      </c>
      <c r="D16" s="7">
        <v>30787</v>
      </c>
      <c r="E16" s="7">
        <v>32383</v>
      </c>
      <c r="F16" s="7">
        <v>30840</v>
      </c>
      <c r="G16" s="7">
        <v>28436</v>
      </c>
      <c r="H16" s="7">
        <v>30053</v>
      </c>
      <c r="I16" s="7">
        <v>31533</v>
      </c>
      <c r="J16" s="7">
        <v>27060</v>
      </c>
    </row>
    <row r="17" spans="1:10" x14ac:dyDescent="0.2">
      <c r="A17" s="10" t="s">
        <v>16</v>
      </c>
      <c r="B17" s="7">
        <v>3437</v>
      </c>
      <c r="C17" s="7">
        <v>5011</v>
      </c>
      <c r="D17" s="7">
        <v>6289</v>
      </c>
      <c r="E17" s="7">
        <v>6914</v>
      </c>
      <c r="F17" s="7">
        <v>6703</v>
      </c>
      <c r="G17" s="7">
        <v>6172</v>
      </c>
      <c r="H17" s="7">
        <v>6247</v>
      </c>
      <c r="I17" s="7">
        <v>6474</v>
      </c>
      <c r="J17" s="7">
        <v>5297</v>
      </c>
    </row>
    <row r="18" spans="1:10" x14ac:dyDescent="0.2">
      <c r="A18" s="12" t="s">
        <v>17</v>
      </c>
      <c r="B18" s="11">
        <v>2542</v>
      </c>
      <c r="C18" s="11">
        <v>3160</v>
      </c>
      <c r="D18" s="11">
        <v>3775</v>
      </c>
      <c r="E18" s="11">
        <v>3878</v>
      </c>
      <c r="F18" s="11">
        <v>3468</v>
      </c>
      <c r="G18" s="11">
        <v>3150</v>
      </c>
      <c r="H18" s="11">
        <v>3229</v>
      </c>
      <c r="I18" s="11">
        <v>3310</v>
      </c>
      <c r="J18" s="11">
        <v>3251</v>
      </c>
    </row>
    <row r="20" spans="1:10" x14ac:dyDescent="0.2">
      <c r="A20" s="13" t="s">
        <v>20</v>
      </c>
    </row>
    <row r="21" spans="1:10" x14ac:dyDescent="0.2">
      <c r="A21" s="13" t="s">
        <v>21</v>
      </c>
    </row>
    <row r="22" spans="1:10" x14ac:dyDescent="0.2">
      <c r="A22" s="13" t="s">
        <v>22</v>
      </c>
    </row>
    <row r="23" spans="1:10" x14ac:dyDescent="0.2">
      <c r="A23" s="13" t="s">
        <v>23</v>
      </c>
    </row>
    <row r="24" spans="1:10" x14ac:dyDescent="0.2">
      <c r="A24" s="13" t="s">
        <v>24</v>
      </c>
    </row>
    <row r="25" spans="1:10" x14ac:dyDescent="0.2">
      <c r="A25" s="13"/>
    </row>
    <row r="26" spans="1:10" x14ac:dyDescent="0.2">
      <c r="A26" s="13" t="s">
        <v>141</v>
      </c>
    </row>
    <row r="27" spans="1:10" x14ac:dyDescent="0.2">
      <c r="A27" s="13" t="s">
        <v>276</v>
      </c>
    </row>
  </sheetData>
  <mergeCells count="1">
    <mergeCell ref="B6:J6"/>
  </mergeCells>
  <conditionalFormatting sqref="B7:J10">
    <cfRule type="expression" dxfId="26" priority="3">
      <formula>B7=2</formula>
    </cfRule>
  </conditionalFormatting>
  <conditionalFormatting sqref="B11:J14">
    <cfRule type="expression" dxfId="25" priority="2">
      <formula>B11=2</formula>
    </cfRule>
  </conditionalFormatting>
  <conditionalFormatting sqref="B15:J18">
    <cfRule type="expression" dxfId="24" priority="1">
      <formula>B15=2</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8"/>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HYPERLINK("#'Contents'!A6", "Link to contents")</f>
        <v>Link to contents</v>
      </c>
    </row>
    <row r="3" spans="1:10" ht="15" x14ac:dyDescent="0.25">
      <c r="A3" s="2" t="s">
        <v>26</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286.978929082886</v>
      </c>
      <c r="C7" s="15">
        <v>363.94784555577701</v>
      </c>
      <c r="D7" s="15">
        <v>435.79754699545799</v>
      </c>
      <c r="E7" s="15">
        <v>473.96859730943999</v>
      </c>
      <c r="F7" s="15">
        <v>454.40975787373401</v>
      </c>
      <c r="G7" s="15">
        <v>413.23217695043297</v>
      </c>
      <c r="H7" s="15">
        <v>439.40255378141001</v>
      </c>
      <c r="I7" s="15">
        <v>457.93722390279902</v>
      </c>
      <c r="J7" s="15">
        <v>398.59389518913798</v>
      </c>
    </row>
    <row r="8" spans="1:10" x14ac:dyDescent="0.2">
      <c r="A8" s="10" t="s">
        <v>15</v>
      </c>
      <c r="B8" s="14">
        <v>265.08545910578403</v>
      </c>
      <c r="C8" s="14">
        <v>338.04624622866601</v>
      </c>
      <c r="D8" s="14">
        <v>402.44181353058502</v>
      </c>
      <c r="E8" s="14">
        <v>444.25872807561302</v>
      </c>
      <c r="F8" s="14">
        <v>427.86186069279501</v>
      </c>
      <c r="G8" s="14">
        <v>387.14467679928498</v>
      </c>
      <c r="H8" s="14">
        <v>413.22001355034701</v>
      </c>
      <c r="I8" s="14">
        <v>433.788383913112</v>
      </c>
      <c r="J8" s="14">
        <v>375.66721732790501</v>
      </c>
    </row>
    <row r="9" spans="1:10" x14ac:dyDescent="0.2">
      <c r="A9" s="10" t="s">
        <v>16</v>
      </c>
      <c r="B9" s="14">
        <v>49.077392853554898</v>
      </c>
      <c r="C9" s="14">
        <v>71.795477878984897</v>
      </c>
      <c r="D9" s="14">
        <v>98.709067924550894</v>
      </c>
      <c r="E9" s="14">
        <v>104.679197534295</v>
      </c>
      <c r="F9" s="14">
        <v>101.99429272676799</v>
      </c>
      <c r="G9" s="14">
        <v>92.927071544325997</v>
      </c>
      <c r="H9" s="14">
        <v>96.708920275426195</v>
      </c>
      <c r="I9" s="14">
        <v>96.892271925835303</v>
      </c>
      <c r="J9" s="14">
        <v>79.854784753953496</v>
      </c>
    </row>
    <row r="10" spans="1:10" x14ac:dyDescent="0.2">
      <c r="A10" s="12" t="s">
        <v>17</v>
      </c>
      <c r="B10" s="16">
        <v>26.5648273244013</v>
      </c>
      <c r="C10" s="16">
        <v>34.5170566725889</v>
      </c>
      <c r="D10" s="16">
        <v>42.754010157744403</v>
      </c>
      <c r="E10" s="16">
        <v>48.0915149468428</v>
      </c>
      <c r="F10" s="16">
        <v>40.294041571068902</v>
      </c>
      <c r="G10" s="16">
        <v>37.510429211413999</v>
      </c>
      <c r="H10" s="16">
        <v>40.509787679273501</v>
      </c>
      <c r="I10" s="16">
        <v>40.429512851587099</v>
      </c>
      <c r="J10" s="16">
        <v>39.198790326302003</v>
      </c>
    </row>
    <row r="11" spans="1:10" x14ac:dyDescent="0.2">
      <c r="A11" s="9" t="s">
        <v>18</v>
      </c>
      <c r="B11" s="15">
        <v>1031.69047557319</v>
      </c>
      <c r="C11" s="15">
        <v>1232.30656232715</v>
      </c>
      <c r="D11" s="15">
        <v>1390.1141901497799</v>
      </c>
      <c r="E11" s="15">
        <v>1409.3619769777299</v>
      </c>
      <c r="F11" s="15">
        <v>1311.09043679858</v>
      </c>
      <c r="G11" s="15">
        <v>1188.4591024103599</v>
      </c>
      <c r="H11" s="15">
        <v>1212.0666115056799</v>
      </c>
      <c r="I11" s="15">
        <v>1240.17615597178</v>
      </c>
      <c r="J11" s="15">
        <v>1040.9758830570199</v>
      </c>
    </row>
    <row r="12" spans="1:10" x14ac:dyDescent="0.2">
      <c r="A12" s="10" t="s">
        <v>15</v>
      </c>
      <c r="B12" s="14">
        <v>970.15892769178902</v>
      </c>
      <c r="C12" s="14">
        <v>1162.1448844315901</v>
      </c>
      <c r="D12" s="14">
        <v>1308.0761319895</v>
      </c>
      <c r="E12" s="14">
        <v>1330.89204661081</v>
      </c>
      <c r="F12" s="14">
        <v>1234.9193679108901</v>
      </c>
      <c r="G12" s="14">
        <v>1119.6561136599701</v>
      </c>
      <c r="H12" s="14">
        <v>1150.7941839137</v>
      </c>
      <c r="I12" s="14">
        <v>1177.7737729775399</v>
      </c>
      <c r="J12" s="14">
        <v>983.319326661064</v>
      </c>
    </row>
    <row r="13" spans="1:10" x14ac:dyDescent="0.2">
      <c r="A13" s="10" t="s">
        <v>16</v>
      </c>
      <c r="B13" s="14">
        <v>147.77941977133099</v>
      </c>
      <c r="C13" s="14">
        <v>210.315013465601</v>
      </c>
      <c r="D13" s="14">
        <v>250.25524972222601</v>
      </c>
      <c r="E13" s="14">
        <v>274.00881252156699</v>
      </c>
      <c r="F13" s="14">
        <v>259.18868004200903</v>
      </c>
      <c r="G13" s="14">
        <v>233.84442593979799</v>
      </c>
      <c r="H13" s="14">
        <v>227.91446411256001</v>
      </c>
      <c r="I13" s="14">
        <v>233.40044826143301</v>
      </c>
      <c r="J13" s="14">
        <v>185.95767438307001</v>
      </c>
    </row>
    <row r="14" spans="1:10" x14ac:dyDescent="0.2">
      <c r="A14" s="12" t="s">
        <v>17</v>
      </c>
      <c r="B14" s="16">
        <v>119.145356759108</v>
      </c>
      <c r="C14" s="16">
        <v>143.66708680552401</v>
      </c>
      <c r="D14" s="16">
        <v>167.209902989716</v>
      </c>
      <c r="E14" s="16">
        <v>164.571185885809</v>
      </c>
      <c r="F14" s="16">
        <v>146.89356346295</v>
      </c>
      <c r="G14" s="16">
        <v>129.62183005233101</v>
      </c>
      <c r="H14" s="16">
        <v>127.602596412534</v>
      </c>
      <c r="I14" s="16">
        <v>128.99944899472601</v>
      </c>
      <c r="J14" s="16">
        <v>124.3792497517</v>
      </c>
    </row>
    <row r="15" spans="1:10" x14ac:dyDescent="0.2">
      <c r="A15" s="9" t="s">
        <v>19</v>
      </c>
      <c r="B15" s="15">
        <v>655.20648442034098</v>
      </c>
      <c r="C15" s="15">
        <v>792.62809441163301</v>
      </c>
      <c r="D15" s="15">
        <v>905.99143240341095</v>
      </c>
      <c r="E15" s="15">
        <v>933.70016805407295</v>
      </c>
      <c r="F15" s="15">
        <v>875.19643741806897</v>
      </c>
      <c r="G15" s="15">
        <v>793.45715461298005</v>
      </c>
      <c r="H15" s="15">
        <v>817.89698909947401</v>
      </c>
      <c r="I15" s="15">
        <v>840.777799174405</v>
      </c>
      <c r="J15" s="15">
        <v>712.66484290369601</v>
      </c>
    </row>
    <row r="16" spans="1:10" x14ac:dyDescent="0.2">
      <c r="A16" s="10" t="s">
        <v>15</v>
      </c>
      <c r="B16" s="14">
        <v>613.72582709000096</v>
      </c>
      <c r="C16" s="14">
        <v>744.88244697142397</v>
      </c>
      <c r="D16" s="14">
        <v>848.65543643787998</v>
      </c>
      <c r="E16" s="14">
        <v>880.028306132343</v>
      </c>
      <c r="F16" s="14">
        <v>824.30546451176497</v>
      </c>
      <c r="G16" s="14">
        <v>746.41880536504902</v>
      </c>
      <c r="H16" s="14">
        <v>774.49847853944902</v>
      </c>
      <c r="I16" s="14">
        <v>797.93674656493499</v>
      </c>
      <c r="J16" s="14">
        <v>672.78504915482904</v>
      </c>
    </row>
    <row r="17" spans="1:10" x14ac:dyDescent="0.2">
      <c r="A17" s="10" t="s">
        <v>16</v>
      </c>
      <c r="B17" s="14">
        <v>97.851077038007801</v>
      </c>
      <c r="C17" s="14">
        <v>140.160187066719</v>
      </c>
      <c r="D17" s="14">
        <v>173.35869164770301</v>
      </c>
      <c r="E17" s="14">
        <v>187.89228016548901</v>
      </c>
      <c r="F17" s="14">
        <v>179.16081480617299</v>
      </c>
      <c r="G17" s="14">
        <v>162.00931448562</v>
      </c>
      <c r="H17" s="14">
        <v>160.991980681993</v>
      </c>
      <c r="I17" s="14">
        <v>163.82337542452001</v>
      </c>
      <c r="J17" s="14">
        <v>131.69779768562901</v>
      </c>
    </row>
    <row r="18" spans="1:10" x14ac:dyDescent="0.2">
      <c r="A18" s="12" t="s">
        <v>17</v>
      </c>
      <c r="B18" s="16">
        <v>72.370508533784005</v>
      </c>
      <c r="C18" s="16">
        <v>88.3867872941196</v>
      </c>
      <c r="D18" s="16">
        <v>104.059319600903</v>
      </c>
      <c r="E18" s="16">
        <v>105.38707875061699</v>
      </c>
      <c r="F18" s="16">
        <v>92.694272079338603</v>
      </c>
      <c r="G18" s="16">
        <v>82.684598287378805</v>
      </c>
      <c r="H18" s="16">
        <v>83.214840022755894</v>
      </c>
      <c r="I18" s="16">
        <v>83.758939242378901</v>
      </c>
      <c r="J18" s="16">
        <v>80.828684212947195</v>
      </c>
    </row>
    <row r="20" spans="1:10" x14ac:dyDescent="0.2">
      <c r="A20" s="13" t="s">
        <v>20</v>
      </c>
    </row>
    <row r="21" spans="1:10" x14ac:dyDescent="0.2">
      <c r="A21" s="13" t="s">
        <v>21</v>
      </c>
    </row>
    <row r="22" spans="1:10" x14ac:dyDescent="0.2">
      <c r="A22" s="13" t="s">
        <v>22</v>
      </c>
    </row>
    <row r="23" spans="1:10" x14ac:dyDescent="0.2">
      <c r="A23" s="13" t="s">
        <v>23</v>
      </c>
    </row>
    <row r="24" spans="1:10" x14ac:dyDescent="0.2">
      <c r="A24" s="13" t="s">
        <v>28</v>
      </c>
    </row>
    <row r="25" spans="1:10" x14ac:dyDescent="0.2">
      <c r="A25" s="13" t="s">
        <v>24</v>
      </c>
    </row>
    <row r="26" spans="1:10" x14ac:dyDescent="0.2">
      <c r="A26" s="13"/>
    </row>
    <row r="27" spans="1:10" x14ac:dyDescent="0.2">
      <c r="A27" s="13" t="s">
        <v>141</v>
      </c>
    </row>
    <row r="28" spans="1:10" x14ac:dyDescent="0.2">
      <c r="A28" s="13" t="s">
        <v>276</v>
      </c>
    </row>
  </sheetData>
  <mergeCells count="1">
    <mergeCell ref="B6:J6"/>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HYPERLINK("#'Contents'!A7", "Link to contents")</f>
        <v>Link to contents</v>
      </c>
    </row>
    <row r="3" spans="1:10" ht="15" x14ac:dyDescent="0.25">
      <c r="A3" s="2" t="s">
        <v>30</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9692</v>
      </c>
      <c r="C7" s="8">
        <v>12945</v>
      </c>
      <c r="D7" s="8">
        <v>16724</v>
      </c>
      <c r="E7" s="8">
        <v>19436</v>
      </c>
      <c r="F7" s="8">
        <v>18843</v>
      </c>
      <c r="G7" s="8">
        <v>17141</v>
      </c>
      <c r="H7" s="8">
        <v>18968</v>
      </c>
      <c r="I7" s="8">
        <v>20775</v>
      </c>
      <c r="J7" s="8">
        <v>17599</v>
      </c>
    </row>
    <row r="8" spans="1:10" x14ac:dyDescent="0.2">
      <c r="A8" s="10" t="s">
        <v>15</v>
      </c>
      <c r="B8" s="7">
        <v>8002</v>
      </c>
      <c r="C8" s="7">
        <v>10621</v>
      </c>
      <c r="D8" s="7">
        <v>13658</v>
      </c>
      <c r="E8" s="7">
        <v>15936</v>
      </c>
      <c r="F8" s="7">
        <v>15600</v>
      </c>
      <c r="G8" s="7">
        <v>14137</v>
      </c>
      <c r="H8" s="7">
        <v>15700</v>
      </c>
      <c r="I8" s="7">
        <v>17450</v>
      </c>
      <c r="J8" s="7">
        <v>14702</v>
      </c>
    </row>
    <row r="9" spans="1:10" x14ac:dyDescent="0.2">
      <c r="A9" s="10" t="s">
        <v>16</v>
      </c>
      <c r="B9" s="7">
        <v>1051</v>
      </c>
      <c r="C9" s="7">
        <v>1532</v>
      </c>
      <c r="D9" s="7">
        <v>2134</v>
      </c>
      <c r="E9" s="7">
        <v>2373</v>
      </c>
      <c r="F9" s="7">
        <v>2281</v>
      </c>
      <c r="G9" s="7">
        <v>2134</v>
      </c>
      <c r="H9" s="7">
        <v>2299</v>
      </c>
      <c r="I9" s="7">
        <v>2333</v>
      </c>
      <c r="J9" s="7">
        <v>1899</v>
      </c>
    </row>
    <row r="10" spans="1:10" x14ac:dyDescent="0.2">
      <c r="A10" s="12" t="s">
        <v>17</v>
      </c>
      <c r="B10" s="11">
        <v>639</v>
      </c>
      <c r="C10" s="11">
        <v>792</v>
      </c>
      <c r="D10" s="11">
        <v>932</v>
      </c>
      <c r="E10" s="11">
        <v>1127</v>
      </c>
      <c r="F10" s="11">
        <v>962</v>
      </c>
      <c r="G10" s="11">
        <v>871</v>
      </c>
      <c r="H10" s="11">
        <v>969</v>
      </c>
      <c r="I10" s="11">
        <v>993</v>
      </c>
      <c r="J10" s="11">
        <v>998</v>
      </c>
    </row>
    <row r="11" spans="1:10" x14ac:dyDescent="0.2">
      <c r="A11" s="9" t="s">
        <v>18</v>
      </c>
      <c r="B11" s="8">
        <v>33857</v>
      </c>
      <c r="C11" s="8">
        <v>42288</v>
      </c>
      <c r="D11" s="8">
        <v>50532</v>
      </c>
      <c r="E11" s="8">
        <v>54227</v>
      </c>
      <c r="F11" s="8">
        <v>50437</v>
      </c>
      <c r="G11" s="8">
        <v>45778</v>
      </c>
      <c r="H11" s="8">
        <v>48470</v>
      </c>
      <c r="I11" s="8">
        <v>52056</v>
      </c>
      <c r="J11" s="8">
        <v>42109</v>
      </c>
    </row>
    <row r="12" spans="1:10" x14ac:dyDescent="0.2">
      <c r="A12" s="10" t="s">
        <v>15</v>
      </c>
      <c r="B12" s="7">
        <v>28316</v>
      </c>
      <c r="C12" s="7">
        <v>35076</v>
      </c>
      <c r="D12" s="7">
        <v>41537</v>
      </c>
      <c r="E12" s="7">
        <v>44673</v>
      </c>
      <c r="F12" s="7">
        <v>41252</v>
      </c>
      <c r="G12" s="7">
        <v>37643</v>
      </c>
      <c r="H12" s="7">
        <v>40336</v>
      </c>
      <c r="I12" s="7">
        <v>43400</v>
      </c>
      <c r="J12" s="7">
        <v>34849</v>
      </c>
    </row>
    <row r="13" spans="1:10" x14ac:dyDescent="0.2">
      <c r="A13" s="10" t="s">
        <v>16</v>
      </c>
      <c r="B13" s="7">
        <v>2897</v>
      </c>
      <c r="C13" s="7">
        <v>4203</v>
      </c>
      <c r="D13" s="7">
        <v>5119</v>
      </c>
      <c r="E13" s="7">
        <v>5795</v>
      </c>
      <c r="F13" s="7">
        <v>5503</v>
      </c>
      <c r="G13" s="7">
        <v>5029</v>
      </c>
      <c r="H13" s="7">
        <v>5059</v>
      </c>
      <c r="I13" s="7">
        <v>5377</v>
      </c>
      <c r="J13" s="7">
        <v>4143</v>
      </c>
    </row>
    <row r="14" spans="1:10" x14ac:dyDescent="0.2">
      <c r="A14" s="12" t="s">
        <v>17</v>
      </c>
      <c r="B14" s="11">
        <v>2644</v>
      </c>
      <c r="C14" s="11">
        <v>3009</v>
      </c>
      <c r="D14" s="11">
        <v>3876</v>
      </c>
      <c r="E14" s="11">
        <v>3759</v>
      </c>
      <c r="F14" s="11">
        <v>3682</v>
      </c>
      <c r="G14" s="11">
        <v>3106</v>
      </c>
      <c r="H14" s="11">
        <v>3075</v>
      </c>
      <c r="I14" s="11">
        <v>3279</v>
      </c>
      <c r="J14" s="11">
        <v>3117</v>
      </c>
    </row>
    <row r="15" spans="1:10" x14ac:dyDescent="0.2">
      <c r="A15" s="9" t="s">
        <v>19</v>
      </c>
      <c r="B15" s="8">
        <v>43567</v>
      </c>
      <c r="C15" s="8">
        <v>55237</v>
      </c>
      <c r="D15" s="8">
        <v>67262</v>
      </c>
      <c r="E15" s="8">
        <v>73669</v>
      </c>
      <c r="F15" s="8">
        <v>69313</v>
      </c>
      <c r="G15" s="8">
        <v>62945</v>
      </c>
      <c r="H15" s="8">
        <v>67476</v>
      </c>
      <c r="I15" s="8">
        <v>72874</v>
      </c>
      <c r="J15" s="8">
        <v>59742</v>
      </c>
    </row>
    <row r="16" spans="1:10" x14ac:dyDescent="0.2">
      <c r="A16" s="10" t="s">
        <v>15</v>
      </c>
      <c r="B16" s="7">
        <v>36332</v>
      </c>
      <c r="C16" s="7">
        <v>45701</v>
      </c>
      <c r="D16" s="7">
        <v>55201</v>
      </c>
      <c r="E16" s="7">
        <v>60614</v>
      </c>
      <c r="F16" s="7">
        <v>56881</v>
      </c>
      <c r="G16" s="7">
        <v>51804</v>
      </c>
      <c r="H16" s="7">
        <v>56066</v>
      </c>
      <c r="I16" s="7">
        <v>60883</v>
      </c>
      <c r="J16" s="7">
        <v>49581</v>
      </c>
    </row>
    <row r="17" spans="1:10" x14ac:dyDescent="0.2">
      <c r="A17" s="10" t="s">
        <v>16</v>
      </c>
      <c r="B17" s="7">
        <v>3948</v>
      </c>
      <c r="C17" s="7">
        <v>5735</v>
      </c>
      <c r="D17" s="7">
        <v>7253</v>
      </c>
      <c r="E17" s="7">
        <v>8168</v>
      </c>
      <c r="F17" s="7">
        <v>7786</v>
      </c>
      <c r="G17" s="7">
        <v>7165</v>
      </c>
      <c r="H17" s="7">
        <v>7362</v>
      </c>
      <c r="I17" s="7">
        <v>7719</v>
      </c>
      <c r="J17" s="7">
        <v>6044</v>
      </c>
    </row>
    <row r="18" spans="1:10" x14ac:dyDescent="0.2">
      <c r="A18" s="12" t="s">
        <v>17</v>
      </c>
      <c r="B18" s="11">
        <v>3287</v>
      </c>
      <c r="C18" s="11">
        <v>3801</v>
      </c>
      <c r="D18" s="11">
        <v>4808</v>
      </c>
      <c r="E18" s="11">
        <v>4888</v>
      </c>
      <c r="F18" s="11">
        <v>4648</v>
      </c>
      <c r="G18" s="11">
        <v>3979</v>
      </c>
      <c r="H18" s="11">
        <v>4048</v>
      </c>
      <c r="I18" s="11">
        <v>4274</v>
      </c>
      <c r="J18" s="11">
        <v>4117</v>
      </c>
    </row>
    <row r="20" spans="1:10" x14ac:dyDescent="0.2">
      <c r="A20" s="13" t="s">
        <v>20</v>
      </c>
    </row>
    <row r="21" spans="1:10" x14ac:dyDescent="0.2">
      <c r="A21" s="13" t="s">
        <v>31</v>
      </c>
    </row>
    <row r="22" spans="1:10" x14ac:dyDescent="0.2">
      <c r="A22" s="13" t="s">
        <v>32</v>
      </c>
    </row>
    <row r="23" spans="1:10" x14ac:dyDescent="0.2">
      <c r="A23" s="13"/>
    </row>
    <row r="24" spans="1:10" x14ac:dyDescent="0.2">
      <c r="A24" s="13" t="s">
        <v>141</v>
      </c>
    </row>
    <row r="25" spans="1:10" x14ac:dyDescent="0.2">
      <c r="A25" s="13" t="s">
        <v>276</v>
      </c>
    </row>
  </sheetData>
  <mergeCells count="1">
    <mergeCell ref="B6:J6"/>
  </mergeCells>
  <conditionalFormatting sqref="B7:J10">
    <cfRule type="expression" dxfId="23" priority="3">
      <formula>B7=2</formula>
    </cfRule>
  </conditionalFormatting>
  <conditionalFormatting sqref="B11:J14">
    <cfRule type="expression" dxfId="22" priority="2">
      <formula>B11=2</formula>
    </cfRule>
  </conditionalFormatting>
  <conditionalFormatting sqref="B15:J18">
    <cfRule type="expression" dxfId="21" priority="1">
      <formula>B15=2</formula>
    </cfRule>
  </conditionalFormatting>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6"/>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HYPERLINK("#'Contents'!A8", "Link to contents")</f>
        <v>Link to contents</v>
      </c>
    </row>
    <row r="3" spans="1:10" ht="15" x14ac:dyDescent="0.25">
      <c r="A3" s="2" t="s">
        <v>34</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545.47946277139204</v>
      </c>
      <c r="C7" s="15">
        <v>714.91727780266103</v>
      </c>
      <c r="D7" s="15">
        <v>908.53629717676802</v>
      </c>
      <c r="E7" s="15">
        <v>1038.56298278538</v>
      </c>
      <c r="F7" s="15">
        <v>988.62060589017005</v>
      </c>
      <c r="G7" s="15">
        <v>881.98390550459101</v>
      </c>
      <c r="H7" s="15">
        <v>956.89869576645003</v>
      </c>
      <c r="I7" s="15">
        <v>1028.0576860363799</v>
      </c>
      <c r="J7" s="15">
        <v>854.84449932167104</v>
      </c>
    </row>
    <row r="8" spans="1:10" x14ac:dyDescent="0.2">
      <c r="A8" s="10" t="s">
        <v>15</v>
      </c>
      <c r="B8" s="14">
        <v>450.36387341071799</v>
      </c>
      <c r="C8" s="14">
        <v>586.56905427130596</v>
      </c>
      <c r="D8" s="14">
        <v>741.97493104761395</v>
      </c>
      <c r="E8" s="14">
        <v>851.54042465876398</v>
      </c>
      <c r="F8" s="14">
        <v>818.47271941233703</v>
      </c>
      <c r="G8" s="14">
        <v>727.41418074315402</v>
      </c>
      <c r="H8" s="14">
        <v>792.03445400323005</v>
      </c>
      <c r="I8" s="14">
        <v>863.51897094270998</v>
      </c>
      <c r="J8" s="14">
        <v>714.12715660135302</v>
      </c>
    </row>
    <row r="9" spans="1:10" x14ac:dyDescent="0.2">
      <c r="A9" s="10" t="s">
        <v>16</v>
      </c>
      <c r="B9" s="14">
        <v>59.151765927851201</v>
      </c>
      <c r="C9" s="14">
        <v>84.608209315849805</v>
      </c>
      <c r="D9" s="14">
        <v>115.930187645015</v>
      </c>
      <c r="E9" s="14">
        <v>126.801294409842</v>
      </c>
      <c r="F9" s="14">
        <v>119.67540211407299</v>
      </c>
      <c r="G9" s="14">
        <v>109.804191957692</v>
      </c>
      <c r="H9" s="14">
        <v>115.98007705435801</v>
      </c>
      <c r="I9" s="14">
        <v>115.44926986873</v>
      </c>
      <c r="J9" s="14">
        <v>92.241019615424406</v>
      </c>
    </row>
    <row r="10" spans="1:10" x14ac:dyDescent="0.2">
      <c r="A10" s="12" t="s">
        <v>17</v>
      </c>
      <c r="B10" s="16">
        <v>35.963823432822899</v>
      </c>
      <c r="C10" s="16">
        <v>43.740014215504601</v>
      </c>
      <c r="D10" s="16">
        <v>50.631178484139497</v>
      </c>
      <c r="E10" s="16">
        <v>60.221263716768803</v>
      </c>
      <c r="F10" s="16">
        <v>50.472484363760799</v>
      </c>
      <c r="G10" s="16">
        <v>44.816987439151703</v>
      </c>
      <c r="H10" s="16">
        <v>48.884164708861803</v>
      </c>
      <c r="I10" s="16">
        <v>49.138930552785801</v>
      </c>
      <c r="J10" s="16">
        <v>48.476323104893901</v>
      </c>
    </row>
    <row r="11" spans="1:10" x14ac:dyDescent="0.2">
      <c r="A11" s="9" t="s">
        <v>18</v>
      </c>
      <c r="B11" s="15">
        <v>1950.6307271726901</v>
      </c>
      <c r="C11" s="15">
        <v>2396.6050362256401</v>
      </c>
      <c r="D11" s="15">
        <v>2827.79478509918</v>
      </c>
      <c r="E11" s="15">
        <v>2998.72368851806</v>
      </c>
      <c r="F11" s="15">
        <v>2748.0974259572799</v>
      </c>
      <c r="G11" s="15">
        <v>2453.0087375508901</v>
      </c>
      <c r="H11" s="15">
        <v>2553.6324723846001</v>
      </c>
      <c r="I11" s="15">
        <v>2695.7829453510499</v>
      </c>
      <c r="J11" s="15">
        <v>2144.7525912343699</v>
      </c>
    </row>
    <row r="12" spans="1:10" x14ac:dyDescent="0.2">
      <c r="A12" s="10" t="s">
        <v>15</v>
      </c>
      <c r="B12" s="14">
        <v>1631.3926121812899</v>
      </c>
      <c r="C12" s="14">
        <v>1987.8764247694501</v>
      </c>
      <c r="D12" s="14">
        <v>2324.43030136675</v>
      </c>
      <c r="E12" s="14">
        <v>2470.39267038869</v>
      </c>
      <c r="F12" s="14">
        <v>2247.64587536114</v>
      </c>
      <c r="G12" s="14">
        <v>2017.09572081848</v>
      </c>
      <c r="H12" s="14">
        <v>2125.0942728719901</v>
      </c>
      <c r="I12" s="14">
        <v>2247.5215119916102</v>
      </c>
      <c r="J12" s="14">
        <v>1774.97644332391</v>
      </c>
    </row>
    <row r="13" spans="1:10" x14ac:dyDescent="0.2">
      <c r="A13" s="10" t="s">
        <v>16</v>
      </c>
      <c r="B13" s="14">
        <v>166.907204318731</v>
      </c>
      <c r="C13" s="14">
        <v>238.19832972134799</v>
      </c>
      <c r="D13" s="14">
        <v>286.46167784617103</v>
      </c>
      <c r="E13" s="14">
        <v>320.460356924819</v>
      </c>
      <c r="F13" s="14">
        <v>299.83504441269099</v>
      </c>
      <c r="G13" s="14">
        <v>269.47837260569298</v>
      </c>
      <c r="H13" s="14">
        <v>266.53242578489198</v>
      </c>
      <c r="I13" s="14">
        <v>278.45445092117302</v>
      </c>
      <c r="J13" s="14">
        <v>211.016884406754</v>
      </c>
    </row>
    <row r="14" spans="1:10" x14ac:dyDescent="0.2">
      <c r="A14" s="12" t="s">
        <v>17</v>
      </c>
      <c r="B14" s="16">
        <v>152.33091067267</v>
      </c>
      <c r="C14" s="16">
        <v>170.530281734841</v>
      </c>
      <c r="D14" s="16">
        <v>216.90280588625899</v>
      </c>
      <c r="E14" s="16">
        <v>207.87066120455501</v>
      </c>
      <c r="F14" s="16">
        <v>200.61650618345101</v>
      </c>
      <c r="G14" s="16">
        <v>166.43464412672199</v>
      </c>
      <c r="H14" s="16">
        <v>162.00577372772099</v>
      </c>
      <c r="I14" s="16">
        <v>169.80698243826001</v>
      </c>
      <c r="J14" s="16">
        <v>158.759263503705</v>
      </c>
    </row>
    <row r="15" spans="1:10" x14ac:dyDescent="0.2">
      <c r="A15" s="9" t="s">
        <v>19</v>
      </c>
      <c r="B15" s="15">
        <v>1240.3485229313001</v>
      </c>
      <c r="C15" s="15">
        <v>1545.0066360016699</v>
      </c>
      <c r="D15" s="15">
        <v>1854.10276953535</v>
      </c>
      <c r="E15" s="15">
        <v>2002.0012131199601</v>
      </c>
      <c r="F15" s="15">
        <v>1852.6292043354099</v>
      </c>
      <c r="G15" s="15">
        <v>1652.2482664124</v>
      </c>
      <c r="H15" s="15">
        <v>1738.92986849659</v>
      </c>
      <c r="I15" s="15">
        <v>1844.06312336831</v>
      </c>
      <c r="J15" s="15">
        <v>1485.3482781451501</v>
      </c>
    </row>
    <row r="16" spans="1:10" x14ac:dyDescent="0.2">
      <c r="A16" s="10" t="s">
        <v>15</v>
      </c>
      <c r="B16" s="14">
        <v>1034.36873172677</v>
      </c>
      <c r="C16" s="14">
        <v>1278.2799259900501</v>
      </c>
      <c r="D16" s="14">
        <v>1521.6366890833001</v>
      </c>
      <c r="E16" s="14">
        <v>1647.22341191075</v>
      </c>
      <c r="F16" s="14">
        <v>1520.3410871236599</v>
      </c>
      <c r="G16" s="14">
        <v>1359.80727926329</v>
      </c>
      <c r="H16" s="14">
        <v>1444.8817654740899</v>
      </c>
      <c r="I16" s="14">
        <v>1540.63308093467</v>
      </c>
      <c r="J16" s="14">
        <v>1232.7182380689401</v>
      </c>
    </row>
    <row r="17" spans="1:10" x14ac:dyDescent="0.2">
      <c r="A17" s="10" t="s">
        <v>16</v>
      </c>
      <c r="B17" s="14">
        <v>112.399200508017</v>
      </c>
      <c r="C17" s="14">
        <v>160.41083073790401</v>
      </c>
      <c r="D17" s="14">
        <v>199.93172054711201</v>
      </c>
      <c r="E17" s="14">
        <v>221.970515532501</v>
      </c>
      <c r="F17" s="14">
        <v>208.10772849184801</v>
      </c>
      <c r="G17" s="14">
        <v>188.07464975526</v>
      </c>
      <c r="H17" s="14">
        <v>189.72674272143999</v>
      </c>
      <c r="I17" s="14">
        <v>195.327870698466</v>
      </c>
      <c r="J17" s="14">
        <v>150.270245273163</v>
      </c>
    </row>
    <row r="18" spans="1:10" x14ac:dyDescent="0.2">
      <c r="A18" s="12" t="s">
        <v>17</v>
      </c>
      <c r="B18" s="16">
        <v>93.580590696517703</v>
      </c>
      <c r="C18" s="16">
        <v>106.315879273718</v>
      </c>
      <c r="D18" s="16">
        <v>132.53435990493799</v>
      </c>
      <c r="E18" s="16">
        <v>132.83446130299501</v>
      </c>
      <c r="F18" s="16">
        <v>124.23384562421199</v>
      </c>
      <c r="G18" s="16">
        <v>104.445084630311</v>
      </c>
      <c r="H18" s="16">
        <v>104.32136030105799</v>
      </c>
      <c r="I18" s="16">
        <v>108.152781366141</v>
      </c>
      <c r="J18" s="16">
        <v>102.359794803046</v>
      </c>
    </row>
    <row r="20" spans="1:10" x14ac:dyDescent="0.2">
      <c r="A20" s="13" t="s">
        <v>20</v>
      </c>
    </row>
    <row r="21" spans="1:10" x14ac:dyDescent="0.2">
      <c r="A21" s="13" t="s">
        <v>31</v>
      </c>
    </row>
    <row r="22" spans="1:10" x14ac:dyDescent="0.2">
      <c r="A22" s="13" t="s">
        <v>28</v>
      </c>
    </row>
    <row r="23" spans="1:10" x14ac:dyDescent="0.2">
      <c r="A23" s="13" t="s">
        <v>24</v>
      </c>
    </row>
    <row r="24" spans="1:10" x14ac:dyDescent="0.2">
      <c r="A24" s="13"/>
    </row>
    <row r="25" spans="1:10" x14ac:dyDescent="0.2">
      <c r="A25" s="13" t="s">
        <v>141</v>
      </c>
    </row>
    <row r="26" spans="1:10" x14ac:dyDescent="0.2">
      <c r="A26" s="13" t="s">
        <v>276</v>
      </c>
    </row>
  </sheetData>
  <mergeCells count="1">
    <mergeCell ref="B6:J6"/>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HYPERLINK("#'Contents'!A9", "Link to contents")</f>
        <v>Link to contents</v>
      </c>
    </row>
    <row r="3" spans="1:10" ht="15" x14ac:dyDescent="0.25">
      <c r="A3" s="2" t="s">
        <v>36</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c r="B7" s="18">
        <v>1.9007648558540899</v>
      </c>
      <c r="C7" s="18">
        <v>1.9643399089529601</v>
      </c>
      <c r="D7" s="18">
        <v>2.0847668910496102</v>
      </c>
      <c r="E7" s="18">
        <v>2.1912063134160098</v>
      </c>
      <c r="F7" s="18">
        <v>2.1756148250779401</v>
      </c>
      <c r="G7" s="18">
        <v>2.1343543767899402</v>
      </c>
      <c r="H7" s="18">
        <v>2.1777267508610798</v>
      </c>
      <c r="I7" s="18">
        <v>2.2449751458828602</v>
      </c>
      <c r="J7" s="18">
        <v>2.1446502559103102</v>
      </c>
    </row>
    <row r="8" spans="1:10" x14ac:dyDescent="0.2">
      <c r="A8" s="10" t="s">
        <v>15</v>
      </c>
      <c r="B8" s="17">
        <v>1.69893842887473</v>
      </c>
      <c r="C8" s="17">
        <v>1.73517399117791</v>
      </c>
      <c r="D8" s="17">
        <v>1.84368250539957</v>
      </c>
      <c r="E8" s="17">
        <v>1.9167668992061599</v>
      </c>
      <c r="F8" s="17">
        <v>1.91293684855917</v>
      </c>
      <c r="G8" s="17">
        <v>1.87892078681552</v>
      </c>
      <c r="H8" s="17">
        <v>1.91673788304236</v>
      </c>
      <c r="I8" s="17">
        <v>1.9906456764773</v>
      </c>
      <c r="J8" s="17">
        <v>1.90095681406775</v>
      </c>
    </row>
    <row r="9" spans="1:10" x14ac:dyDescent="0.2">
      <c r="A9" s="10" t="s">
        <v>16</v>
      </c>
      <c r="B9" s="17">
        <v>1.2052752293578</v>
      </c>
      <c r="C9" s="17">
        <v>1.17846153846154</v>
      </c>
      <c r="D9" s="17">
        <v>1.17446340121079</v>
      </c>
      <c r="E9" s="17">
        <v>1.2113323124042901</v>
      </c>
      <c r="F9" s="17">
        <v>1.1733539094650201</v>
      </c>
      <c r="G9" s="17">
        <v>1.1816168327796199</v>
      </c>
      <c r="H9" s="17">
        <v>1.19926969222744</v>
      </c>
      <c r="I9" s="17">
        <v>1.19152196118488</v>
      </c>
      <c r="J9" s="17">
        <v>1.15510948905109</v>
      </c>
    </row>
    <row r="10" spans="1:10" x14ac:dyDescent="0.2">
      <c r="A10" s="12" t="s">
        <v>17</v>
      </c>
      <c r="B10" s="19">
        <v>1.35381355932203</v>
      </c>
      <c r="C10" s="19">
        <v>1.2672000000000001</v>
      </c>
      <c r="D10" s="19">
        <v>1.1842439644218601</v>
      </c>
      <c r="E10" s="19">
        <v>1.2522222222222199</v>
      </c>
      <c r="F10" s="19">
        <v>1.2526041666666701</v>
      </c>
      <c r="G10" s="19">
        <v>1.1947873799725699</v>
      </c>
      <c r="H10" s="19">
        <v>1.20672478206725</v>
      </c>
      <c r="I10" s="19">
        <v>1.2154222766217899</v>
      </c>
      <c r="J10" s="19">
        <v>1.2366790582403999</v>
      </c>
    </row>
    <row r="11" spans="1:10" x14ac:dyDescent="0.2">
      <c r="A11" s="9" t="s">
        <v>18</v>
      </c>
      <c r="B11" s="18">
        <v>1.89071312894399</v>
      </c>
      <c r="C11" s="18">
        <v>1.9448123620309099</v>
      </c>
      <c r="D11" s="18">
        <v>2.03421762408921</v>
      </c>
      <c r="E11" s="18">
        <v>2.12771717805854</v>
      </c>
      <c r="F11" s="18">
        <v>2.0960395628142798</v>
      </c>
      <c r="G11" s="18">
        <v>2.06402452770639</v>
      </c>
      <c r="H11" s="18">
        <v>2.1068416934712699</v>
      </c>
      <c r="I11" s="18">
        <v>2.17370970435945</v>
      </c>
      <c r="J11" s="18">
        <v>2.06032879929543</v>
      </c>
    </row>
    <row r="12" spans="1:10" x14ac:dyDescent="0.2">
      <c r="A12" s="10" t="s">
        <v>15</v>
      </c>
      <c r="B12" s="17">
        <v>1.68157253993705</v>
      </c>
      <c r="C12" s="17">
        <v>1.7105237491465899</v>
      </c>
      <c r="D12" s="17">
        <v>1.7769839572192501</v>
      </c>
      <c r="E12" s="17">
        <v>1.85619312751901</v>
      </c>
      <c r="F12" s="17">
        <v>1.82007500551511</v>
      </c>
      <c r="G12" s="17">
        <v>1.8015314668581</v>
      </c>
      <c r="H12" s="17">
        <v>1.84663278853637</v>
      </c>
      <c r="I12" s="17">
        <v>1.90827947060634</v>
      </c>
      <c r="J12" s="17">
        <v>1.80508650160572</v>
      </c>
    </row>
    <row r="13" spans="1:10" x14ac:dyDescent="0.2">
      <c r="A13" s="10" t="s">
        <v>16</v>
      </c>
      <c r="B13" s="17">
        <v>1.1294346978557499</v>
      </c>
      <c r="C13" s="17">
        <v>1.1325788197251401</v>
      </c>
      <c r="D13" s="17">
        <v>1.14467799642218</v>
      </c>
      <c r="E13" s="17">
        <v>1.16952573158426</v>
      </c>
      <c r="F13" s="17">
        <v>1.1568215261719601</v>
      </c>
      <c r="G13" s="17">
        <v>1.1523831347387701</v>
      </c>
      <c r="H13" s="17">
        <v>1.16944059177069</v>
      </c>
      <c r="I13" s="17">
        <v>1.1930330596849299</v>
      </c>
      <c r="J13" s="17">
        <v>1.1347576006573501</v>
      </c>
    </row>
    <row r="14" spans="1:10" x14ac:dyDescent="0.2">
      <c r="A14" s="12" t="s">
        <v>17</v>
      </c>
      <c r="B14" s="19">
        <v>1.27852998065764</v>
      </c>
      <c r="C14" s="19">
        <v>1.18698224852071</v>
      </c>
      <c r="D14" s="19">
        <v>1.29718875502008</v>
      </c>
      <c r="E14" s="19">
        <v>1.2631048387096799</v>
      </c>
      <c r="F14" s="19">
        <v>1.36572700296736</v>
      </c>
      <c r="G14" s="19">
        <v>1.28400165357586</v>
      </c>
      <c r="H14" s="19">
        <v>1.26961189099917</v>
      </c>
      <c r="I14" s="19">
        <v>1.3163388197510999</v>
      </c>
      <c r="J14" s="19">
        <v>1.2764127764127799</v>
      </c>
    </row>
    <row r="15" spans="1:10" x14ac:dyDescent="0.2">
      <c r="A15" s="9" t="s">
        <v>19</v>
      </c>
      <c r="B15" s="18">
        <v>1.8930650908142901</v>
      </c>
      <c r="C15" s="18">
        <v>1.9492201284494299</v>
      </c>
      <c r="D15" s="18">
        <v>2.04649040070588</v>
      </c>
      <c r="E15" s="18">
        <v>2.1441585656906699</v>
      </c>
      <c r="F15" s="18">
        <v>2.1168152944050802</v>
      </c>
      <c r="G15" s="18">
        <v>2.0823408760089999</v>
      </c>
      <c r="H15" s="18">
        <v>2.1260988751299701</v>
      </c>
      <c r="I15" s="18">
        <v>2.1932823692289198</v>
      </c>
      <c r="J15" s="18">
        <v>2.0842171364778102</v>
      </c>
    </row>
    <row r="16" spans="1:10" x14ac:dyDescent="0.2">
      <c r="A16" s="10" t="s">
        <v>15</v>
      </c>
      <c r="B16" s="17">
        <v>1.6853922159855299</v>
      </c>
      <c r="C16" s="17">
        <v>1.71608276069243</v>
      </c>
      <c r="D16" s="17">
        <v>1.79299704420697</v>
      </c>
      <c r="E16" s="17">
        <v>1.8717845783281399</v>
      </c>
      <c r="F16" s="17">
        <v>1.84439040207523</v>
      </c>
      <c r="G16" s="17">
        <v>1.82177521451681</v>
      </c>
      <c r="H16" s="17">
        <v>1.8655708248760501</v>
      </c>
      <c r="I16" s="17">
        <v>1.93077093838201</v>
      </c>
      <c r="J16" s="17">
        <v>1.83226164079823</v>
      </c>
    </row>
    <row r="17" spans="1:10" x14ac:dyDescent="0.2">
      <c r="A17" s="10" t="s">
        <v>16</v>
      </c>
      <c r="B17" s="17">
        <v>1.14867617107943</v>
      </c>
      <c r="C17" s="17">
        <v>1.14448213929355</v>
      </c>
      <c r="D17" s="17">
        <v>1.1532835108920301</v>
      </c>
      <c r="E17" s="17">
        <v>1.18137113103847</v>
      </c>
      <c r="F17" s="17">
        <v>1.1615694465164901</v>
      </c>
      <c r="G17" s="17">
        <v>1.16088788075178</v>
      </c>
      <c r="H17" s="17">
        <v>1.1784856731230999</v>
      </c>
      <c r="I17" s="17">
        <v>1.1923076923076901</v>
      </c>
      <c r="J17" s="17">
        <v>1.1410232206909601</v>
      </c>
    </row>
    <row r="18" spans="1:10" x14ac:dyDescent="0.2">
      <c r="A18" s="12" t="s">
        <v>17</v>
      </c>
      <c r="B18" s="19">
        <v>1.29307631785995</v>
      </c>
      <c r="C18" s="19">
        <v>1.2028481012658201</v>
      </c>
      <c r="D18" s="19">
        <v>1.2736423841059601</v>
      </c>
      <c r="E18" s="19">
        <v>1.26044352759154</v>
      </c>
      <c r="F18" s="19">
        <v>1.34025374855825</v>
      </c>
      <c r="G18" s="19">
        <v>1.2631746031746001</v>
      </c>
      <c r="H18" s="19">
        <v>1.2536388974914801</v>
      </c>
      <c r="I18" s="19">
        <v>1.29123867069486</v>
      </c>
      <c r="J18" s="19">
        <v>1.2663795755152301</v>
      </c>
    </row>
    <row r="20" spans="1:10" x14ac:dyDescent="0.2">
      <c r="A20" s="13" t="s">
        <v>20</v>
      </c>
    </row>
    <row r="21" spans="1:10" x14ac:dyDescent="0.2">
      <c r="A21" s="13" t="s">
        <v>38</v>
      </c>
    </row>
    <row r="22" spans="1:10" x14ac:dyDescent="0.2">
      <c r="A22" s="13" t="s">
        <v>24</v>
      </c>
    </row>
    <row r="23" spans="1:10" x14ac:dyDescent="0.2">
      <c r="A23" s="13"/>
    </row>
    <row r="24" spans="1:10" x14ac:dyDescent="0.2">
      <c r="A24" s="13" t="s">
        <v>141</v>
      </c>
    </row>
    <row r="25" spans="1:10" x14ac:dyDescent="0.2">
      <c r="A25" s="13" t="s">
        <v>276</v>
      </c>
    </row>
  </sheetData>
  <mergeCells count="1">
    <mergeCell ref="B6:J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Cover page</vt:lpstr>
      <vt:lpstr>README</vt:lpstr>
      <vt:lpstr>Data notes</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'Cover page'!Print_Area</vt:lpstr>
      <vt:lpstr>README!Print_Area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2023-05-16T02:44:36Z</dcterms:created>
  <dcterms:modified xsi:type="dcterms:W3CDTF">2023-05-16T02:45:33Z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2023-05-16T02:45:33Z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253356a6-a835-4d23-a707-ecaafefd1a06</vt:lpwstr>
  </property>
  <property fmtid="{D5CDD505-2E9C-101B-9397-08002B2CF9AE}" pid="8" name="MSIP_Label_5b083577-197b-450c-831d-654cf3f56dc2_ContentBits">
    <vt:lpwstr>0</vt:lpwstr>
  </property>
</Properties>
</file>