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06CD845E-41A6-4215-B15E-84972F435676}" xr6:coauthVersionLast="47" xr6:coauthVersionMax="47" xr10:uidLastSave="{00000000-0000-0000-0000-000000000000}"/>
  <bookViews>
    <workbookView xWindow="-120" yWindow="-120" windowWidth="38640" windowHeight="21390" xr2:uid="{00000000-000D-0000-FFFF-FFFF00000000}"/>
  </bookViews>
  <sheets>
    <sheet name="Cover page" sheetId="36" r:id="rId1"/>
    <sheet name="README" sheetId="35" r:id="rId2"/>
    <sheet name="Data notes" sheetId="34" r:id="rId3"/>
    <sheet name="Contents" sheetId="1" r:id="rId4"/>
    <sheet name="Table 1" sheetId="2" r:id="rId5"/>
    <sheet name="Table 2" sheetId="3" r:id="rId6"/>
    <sheet name="Table 3" sheetId="4" r:id="rId7"/>
    <sheet name="Table 4" sheetId="5" r:id="rId8"/>
    <sheet name="Table 5" sheetId="6" r:id="rId9"/>
    <sheet name="Table 6" sheetId="7" r:id="rId10"/>
    <sheet name="Table 7" sheetId="8" r:id="rId11"/>
    <sheet name="Table 8" sheetId="9" r:id="rId12"/>
    <sheet name="Table 9" sheetId="10" r:id="rId13"/>
    <sheet name="Table 10" sheetId="11" r:id="rId14"/>
    <sheet name="Table 11" sheetId="12" r:id="rId15"/>
    <sheet name="Table 12" sheetId="13" r:id="rId16"/>
    <sheet name="Table 13" sheetId="14" r:id="rId17"/>
    <sheet name="Table 14" sheetId="15" r:id="rId18"/>
    <sheet name="Table 15" sheetId="16" r:id="rId19"/>
    <sheet name="Table 16" sheetId="17" r:id="rId20"/>
    <sheet name="Table 17" sheetId="18" r:id="rId21"/>
    <sheet name="Table 18" sheetId="19" r:id="rId22"/>
    <sheet name="Table 19" sheetId="20" r:id="rId23"/>
    <sheet name="Table 20" sheetId="21" r:id="rId24"/>
    <sheet name="Table 21" sheetId="22" r:id="rId25"/>
    <sheet name="Table 22" sheetId="23" r:id="rId26"/>
    <sheet name="Table 23" sheetId="24" r:id="rId27"/>
    <sheet name="Table 24" sheetId="25" r:id="rId28"/>
    <sheet name="Table 25" sheetId="26" r:id="rId29"/>
    <sheet name="Table 26" sheetId="27" r:id="rId30"/>
    <sheet name="Table 27" sheetId="28" r:id="rId31"/>
    <sheet name="Table 28" sheetId="29" r:id="rId32"/>
    <sheet name="Table 29" sheetId="30" r:id="rId33"/>
    <sheet name="Table 30" sheetId="31" r:id="rId34"/>
    <sheet name="Table 31" sheetId="32" r:id="rId35"/>
    <sheet name="Table 32" sheetId="33" r:id="rId36"/>
  </sheets>
  <definedNames>
    <definedName name="_xlnm.Print_Area" localSheetId="0">'Cover page'!$1:$40</definedName>
    <definedName name="_xlnm.Print_Area" localSheetId="1">README!$B$1:$B$14</definedName>
    <definedName name="Z_50689045_FB93_4550_8EFB_64D3B7A84EFB_.wvu.Cols" localSheetId="0" hidden="1">'Cover page'!$B:$XFD</definedName>
    <definedName name="Z_50689045_FB93_4550_8EFB_64D3B7A84EFB_.wvu.Rows" localSheetId="0" hidden="1">'Cover page'!$41:$1048576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3" l="1"/>
  <c r="A1" i="32"/>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 r="A40" i="1"/>
  <c r="A39" i="1"/>
  <c r="A38" i="1"/>
  <c r="A37" i="1"/>
  <c r="A36" i="1"/>
  <c r="A33" i="1"/>
  <c r="A32" i="1"/>
  <c r="A31" i="1"/>
  <c r="A30" i="1"/>
  <c r="A29" i="1"/>
  <c r="A28" i="1"/>
  <c r="A27" i="1"/>
  <c r="A26" i="1"/>
  <c r="A25" i="1"/>
  <c r="A24" i="1"/>
  <c r="A23" i="1"/>
  <c r="A22" i="1"/>
  <c r="A21" i="1"/>
  <c r="A18" i="1"/>
  <c r="A17" i="1"/>
  <c r="A16" i="1"/>
  <c r="A15" i="1"/>
  <c r="A14" i="1"/>
  <c r="A13" i="1"/>
  <c r="A12" i="1"/>
  <c r="A11" i="1"/>
  <c r="A10" i="1"/>
  <c r="A9" i="1"/>
  <c r="A8" i="1"/>
  <c r="A7" i="1"/>
  <c r="A6" i="1"/>
  <c r="A5" i="1"/>
</calcChain>
</file>

<file path=xl/sharedStrings.xml><?xml version="1.0" encoding="utf-8"?>
<sst xmlns="http://schemas.openxmlformats.org/spreadsheetml/2006/main" count="2436" uniqueCount="277">
  <si>
    <t>Contents</t>
  </si>
  <si>
    <t>Police</t>
  </si>
  <si>
    <t>Offenders proceeded against by police - illicit drug offence type by Indigenous status (number)</t>
  </si>
  <si>
    <t>Table 1. Offenders proceeded against by police - illicit drug offence type by Indigenous status (number)</t>
  </si>
  <si>
    <t>2012–13</t>
  </si>
  <si>
    <t>2013–14</t>
  </si>
  <si>
    <t>2014–15</t>
  </si>
  <si>
    <t>2015–16</t>
  </si>
  <si>
    <t>2016–17</t>
  </si>
  <si>
    <t>2017–18</t>
  </si>
  <si>
    <t>2018–19</t>
  </si>
  <si>
    <t>2019–20</t>
  </si>
  <si>
    <t>2020–21</t>
  </si>
  <si>
    <t>— number —</t>
  </si>
  <si>
    <t>Aboriginal and Torres Strait Islander</t>
  </si>
  <si>
    <t>Minor illicit drug offence</t>
  </si>
  <si>
    <t>Other illicit drug offence</t>
  </si>
  <si>
    <t>Serious illicit drug offence</t>
  </si>
  <si>
    <t>Non-Indigenous</t>
  </si>
  <si>
    <t>Total</t>
  </si>
  <si>
    <t>Notes:</t>
  </si>
  <si>
    <t>Overall offender counts for each demographic group represent the number of unique offenders proceeded against by police each year for an illicit drug offence. An offender is only counted once during a financial year irrespective of how many times they were proceeded against in that year for an illicit drug offence.</t>
  </si>
  <si>
    <t>Offender counts by illicit drug offence type represent the number of unique offenders proceeded against by police each year for each illicit drug offence type.</t>
  </si>
  <si>
    <t>If an offender was proceeded against for multiple offence types, they would be counted as an offender against each offence type, therefore, summing by offence type will not sum to the demographic totals.</t>
  </si>
  <si>
    <t>The total includes offenders whose Indigenous status was not known.</t>
  </si>
  <si>
    <t>Offenders proceeded against by police - illicit drug offence type by Indigenous status (rate)</t>
  </si>
  <si>
    <t>Table 2. Offenders proceeded against by police - illicit drug offence type by Indigenous status (rate)</t>
  </si>
  <si>
    <t>— rate —</t>
  </si>
  <si>
    <t>Counts were converted to rates per 100,000 persons aged 18 years and over for the demographic group of interest.</t>
  </si>
  <si>
    <t>Offences proceeded against by police - illicit drug offence type by Indigenous status (number)</t>
  </si>
  <si>
    <t>Table 3. Offences proceeded against by police - illicit drug offence type by Indigenous status (number)</t>
  </si>
  <si>
    <t>Offence counts represent the number of criminal acts that offenders are proceeded against for by police each year for each illicit drug offence type.</t>
  </si>
  <si>
    <t>The total includes offenders whose Indigenous status was not known. Summing by demographic groups will therefore not sum to the overall totals.</t>
  </si>
  <si>
    <t>Offences proceeded against by police - illicit drug offence type by Indigenous status (rate)</t>
  </si>
  <si>
    <t>Table 4. Offences proceeded against by police - illicit drug offence type by Indigenous status (rate)</t>
  </si>
  <si>
    <t>Offences proceeded against by police per offender - illicit drug offence type by Indigenous status (mean)</t>
  </si>
  <si>
    <t>Table 5. Offences proceeded against by police per offender - illicit drug offence type by Indigenous status (mean)</t>
  </si>
  <si>
    <t>— mean —</t>
  </si>
  <si>
    <t>Offences proceeded against by police per offender represent the total number of illicit drug offences each unique offender was proceeded against for in a financial year, overall and for each illicit drug offence type.</t>
  </si>
  <si>
    <t>Offences proceeded against by police per offender - illicit drug offence type by Indigenous status (standard deviation)</t>
  </si>
  <si>
    <t>Table 6. Offences proceeded against by police per offender - illicit drug offence type by Indigenous status (standard deviation)</t>
  </si>
  <si>
    <t>— standard deviation —</t>
  </si>
  <si>
    <t>Police proceedings, by most serious offence - illicit drug offence type by Indigenous status (number)</t>
  </si>
  <si>
    <t>Table 7. Police proceedings, by most serious offence - illicit drug offence type by Indigenous status (number)</t>
  </si>
  <si>
    <t>Police proceedings represent the number of police contact events for offenders each year, where an illicit drug offence was the most serious offence. Offences actioned on the same day, for the same offender, from the same incident are considered to be a single police proceeding.</t>
  </si>
  <si>
    <t>Where more than one offence was actioned as part of a police proceeding, the most serious offence was selected. This was based on the offence with the highest severity ranking according to the National Offence Index.</t>
  </si>
  <si>
    <t>Police proceedings, by most serious offence - illicit drug offence type by Indigenous status (rate)</t>
  </si>
  <si>
    <t>Table 8. Police proceedings, by most serious offence - illicit drug offence type by Indigenous status (rate)</t>
  </si>
  <si>
    <t>Police proceedings, by most serious offence and type of police action - illicit drug offence type by Indigenous status (number)</t>
  </si>
  <si>
    <t>Table 9. Police proceedings, by most serious offence and type of police action - illicit drug offence type by Indigenous status (number)</t>
  </si>
  <si>
    <t>Court action</t>
  </si>
  <si>
    <t>Non-court action</t>
  </si>
  <si>
    <t>Diversion</t>
  </si>
  <si>
    <t>Other</t>
  </si>
  <si>
    <t>Police proceedings, by most serious offence and type of police action - illicit drug offence type by Indigenous status (rate)</t>
  </si>
  <si>
    <t>Table 10. Police proceedings, by most serious offence and type of police action - illicit drug offence type by Indigenous status (rate)</t>
  </si>
  <si>
    <t>Prevalence of prior contact for minor illicit drug offenders proceeded against by police, by type of prior offence and police action - by Indigenous status (number)</t>
  </si>
  <si>
    <t>Table 11. Prevalence of prior contact for minor illicit drug offenders proceeded against by police, by type of prior offence and police action - by Indigenous status (number)</t>
  </si>
  <si>
    <t>Priors</t>
  </si>
  <si>
    <t>No priors</t>
  </si>
  <si>
    <t>Any offence</t>
  </si>
  <si>
    <t>Minor illicit drug offences</t>
  </si>
  <si>
    <t>Only minor illicit drug offences</t>
  </si>
  <si>
    <t>Personal offences</t>
  </si>
  <si>
    <t>Serious illicit drug offences</t>
  </si>
  <si>
    <t>Prior contact was conceptualised as the presence of a prior police proceeding occurring in the four years prior to an offender’s reference contact. The reference contact for an offender was their last contact with police for a minor illicit drug offence in the reference year.</t>
  </si>
  <si>
    <t>Cells with small counts have been confidentialised and shaded grey. Counts between 1 and 3 have been perturbed by assigning them a value of 2, regardless of the true value of the count.</t>
  </si>
  <si>
    <t>Prevalence of prior contact for minor illicit drug offenders proceeded against by police, by type of prior offence and police action - by Indigenous status (percentage)</t>
  </si>
  <si>
    <t>Table 12. Prevalence of prior contact for minor illicit drug offenders proceeded against by police, by type of prior offence and police action - by Indigenous status (percentage)</t>
  </si>
  <si>
    <t>— percentage —</t>
  </si>
  <si>
    <t>Frequency of prior contact for minor illicit drug offenders proceeded against by police, by type of prior offence and police action - by Indigenous status (mean)</t>
  </si>
  <si>
    <t>Table 13. Frequency of prior contact for minor illicit drug offenders proceeded against by police, by type of prior offence and police action - by Indigenous status (mean)</t>
  </si>
  <si>
    <t>-</t>
  </si>
  <si>
    <t>Frequency of prior contact was measured by calculating the average number of prior contacts for those with prior contact.</t>
  </si>
  <si>
    <t>Mean values based on small counts (≤3) have been suppressed.</t>
  </si>
  <si>
    <t>Frequency of prior contact for minor illicit drug offenders proceeded against by police, by type of prior offence and police action - by Indigenous status (standard deviation)</t>
  </si>
  <si>
    <t>Table 14. Frequency of prior contact for minor illicit drug offenders proceeded against by police, by type of prior offence and police action - by Indigenous status (standard deviation)</t>
  </si>
  <si>
    <t>Standard deviation values based on small counts (≤3) have been suppressed.</t>
  </si>
  <si>
    <t>Courts</t>
  </si>
  <si>
    <t>Finalised court appearances, by most serious offence - illicit drug offence type by Indigenous status (number)</t>
  </si>
  <si>
    <t>Table 15. Finalised court appearances, by most serious offence - illicit drug offence type by Indigenous status (number)</t>
  </si>
  <si>
    <t>Finalised court appearances represent the number of court contact events for offenders each year, where an illicit drug offence was the most serious offence. Charges finalised on the same day and in the same location are considered a single finalised court appearance for an offender.</t>
  </si>
  <si>
    <t>Where more than one offence was finalised in a court appearance, the most serious offence was selected. This was based on the offence with the most serious outcome. Where more than one offence had the same outcome, the offence with the highest severity ranking according to the National Offence Index was selected.</t>
  </si>
  <si>
    <t>Finalised court appearances, by most serious offence - illicit drug offence type by Indigenous status (rate)</t>
  </si>
  <si>
    <t>Table 16. Finalised court appearances, by most serious offence - illicit drug offence type by Indigenous status (rate)</t>
  </si>
  <si>
    <t>Finalised court appearances, by most serious offence and court outcome - illicit drug offence type by Indigenous status (number)</t>
  </si>
  <si>
    <t>Table 17. Finalised court appearances, by most serious offence and court outcome - illicit drug offence type by Indigenous status (number)</t>
  </si>
  <si>
    <t>Community-based sentence</t>
  </si>
  <si>
    <t>Exit</t>
  </si>
  <si>
    <t>Fine/recognisance type order</t>
  </si>
  <si>
    <t>Prison-based sentence</t>
  </si>
  <si>
    <t>Finalised court appearances, by most serious offence and court outcome - illicit drug offence type by Indigenous status (rate)</t>
  </si>
  <si>
    <t>Table 18. Finalised court appearances, by most serious offence and court outcome - illicit drug offence type by Indigenous status (rate)</t>
  </si>
  <si>
    <t>Charges per finalised court appearance, by most serious offence and court outcome - illicit drug offence type by Indigenous status (mean)</t>
  </si>
  <si>
    <t>Table 19. Charges per finalised court appearance, by most serious offence and court outcome - illicit drug offence type by Indigenous status (mean)</t>
  </si>
  <si>
    <t>Charges per finalised court appearance represent the total number of charges that were finalised within a court appearance for an offender, where an illicit drug offence was the most serious offence. Charges finalised on the same day and in the same location are considered a single finalised court appearance for an offender.</t>
  </si>
  <si>
    <t>Charges per finalised court appearance, by most serious offence and court outcome - illicit drug offence type by Indigenous status (standard deviation)</t>
  </si>
  <si>
    <t>Table 20. Charges per finalised court appearance, by most serious offence and court outcome - illicit drug offence type by Indigenous status (standard deviation)</t>
  </si>
  <si>
    <t>Sentence length (in days), by most serious offence and court outcome - illicit drug offence type by Indigenous status (mean)</t>
  </si>
  <si>
    <t>Table 21. Sentence length (in days), by most serious offence and court outcome - illicit drug offence type by Indigenous status (mean)</t>
  </si>
  <si>
    <t>Sentence lengths were calculated for finalised court appearances where an illicit drug offence was the most serious offence and resulted in a community-based or prison-based sentence. Charges finalised on the same day and in the same location are considered a single finalised court appearance for an offender.</t>
  </si>
  <si>
    <t>Sentence length (in days), by most serious offence and court outcome - illicit drug offence type by Indigenous status (standard deviation)</t>
  </si>
  <si>
    <t>Table 22. Sentence length (in days), by most serious offence and court outcome - illicit drug offence type by Indigenous status (standard deviation)</t>
  </si>
  <si>
    <t>Sentence length (in days), by most serious offence and court outcome - illicit drug offence type by Indigenous status (median)</t>
  </si>
  <si>
    <t>Table 23. Sentence length (in days), by most serious offence and court outcome - illicit drug offence type by Indigenous status (median)</t>
  </si>
  <si>
    <t>— median —</t>
  </si>
  <si>
    <t>Median values based on small counts (≤3) have been suppressed.</t>
  </si>
  <si>
    <t>Prevalence of prior contact for minor illicit drug offenders with finalised court appearances, by type of prior offence and court outcome - by Indigenous status (number)</t>
  </si>
  <si>
    <t>Table 24. Prevalence of prior contact for minor illicit drug offenders with finalised court appearances, by type of prior offence and court outcome - by Indigenous status (number)</t>
  </si>
  <si>
    <t>Fine/recognisance</t>
  </si>
  <si>
    <t>Prior contact was conceptualised as the presence of a prior finalised court appearance occurring in the four years prior to an offender’s reference contact. The reference contact for an offender was their last contact with courts for a minor illicit drug offence in the reference year.</t>
  </si>
  <si>
    <t>Prevalence of prior contact for minor illicit drug offenders with finalised court appearances, by type of prior offence and court outcome - by Indigenous status (percentage)</t>
  </si>
  <si>
    <t>Table 25. Prevalence of prior contact for minor illicit drug offenders with finalised court appearances, by type of prior offence and court outcome - by Indigenous status (percentage)</t>
  </si>
  <si>
    <t>Frequency of prior contact for minor illicit drug offenders with finalised court appearances, by type of prior offence and court outcome - by Indigenous status (mean)</t>
  </si>
  <si>
    <t>Table 26. Frequency of prior contact for minor illicit drug offenders with finalised court appearances, by type of prior offence and court outcome - by Indigenous status (mean)</t>
  </si>
  <si>
    <t>Frequency of prior contact for minor illicit drug offenders with finalised court appearances, by type of prior offence and court outcome - by Indigenous status (standard deviation)</t>
  </si>
  <si>
    <t>Table 27. Frequency of prior contact for minor illicit drug offenders with finalised court appearances, by type of prior offence and court outcome - by Indigenous status (standard deviation)</t>
  </si>
  <si>
    <t>Corrections</t>
  </si>
  <si>
    <t>Admissions to corrections, by most serious offence and corrections type - illicit drug offence type by Indigenous status (number)</t>
  </si>
  <si>
    <t>Table 28. Admissions to corrections, by most serious offence and corrections type - illicit drug offence type by Indigenous status (number)</t>
  </si>
  <si>
    <t>Community-based corrections</t>
  </si>
  <si>
    <t>Custodial corrections (remand)</t>
  </si>
  <si>
    <t>Custodial corrections (sentenced)</t>
  </si>
  <si>
    <t>Admissions to corrections represent the number of corrections contact events for offenders each year, where an illicit drug offence was the most serious offence, including admissions to custody (either to remand or sentenced custody) or the commencement of a community-based corrections order.</t>
  </si>
  <si>
    <t>Where more than one offence was associated with a stay in custody or a community-based corrections order, the most serious offence was selected.</t>
  </si>
  <si>
    <t>For admissions to remand, this was based on the offence with the highest severity ranking according to the National Offence Index across the period spent on remand.</t>
  </si>
  <si>
    <t>For admissions to sentenced custody, this was based on the offence with the longest sentence length across the period spent in sentenced custody.</t>
  </si>
  <si>
    <t>For order commencements, this was based on the offence with the highest severity ranking according to the National Offence Index at the commencement of the order.</t>
  </si>
  <si>
    <t>Admissions to corrections, by most serious offence and corrections type - illicit drug offence type by Indigenous status (rate)</t>
  </si>
  <si>
    <t>Table 29. Admissions to corrections, by most serious offence and corrections type - illicit drug offence type by Indigenous status (rate)</t>
  </si>
  <si>
    <t>Length of stay in corrections (in days), by most serious offence and corrections type - illicit drug offence type by Indigenous status (mean)</t>
  </si>
  <si>
    <t>Table 30. Length of stay in corrections (in days), by most serious offence and corrections type - illicit drug offence type by Indigenous status (mean)</t>
  </si>
  <si>
    <t>Lengths of stay in custodial corrections, or duration of orders for community-based corrections orders, were calculated for discharges from corrections where an illicit drug offence was the most serious offence.</t>
  </si>
  <si>
    <t>For discharges from remand, this was based on the offence with the highest severity ranking according to the National Offence Index across the period spent on remand.</t>
  </si>
  <si>
    <t>For discharges from sentenced custody, this was based on the offence with the longest sentence length across the period spent in sentenced custody.</t>
  </si>
  <si>
    <t>For order completions, this was based on the offence with the highest severity ranking according to the National Offence Index at the commencement of the order.</t>
  </si>
  <si>
    <t>Financial year was based on the year that the offender was discharged from custody or completed their corrections order (or had their order cancelled/terminated).</t>
  </si>
  <si>
    <t>Length of stay in corrections (in days), by most serious offence and corrections type - illicit drug offence type by Indigenous status (standard deviation)</t>
  </si>
  <si>
    <t>Table 31. Length of stay in corrections (in days), by most serious offence and corrections type - illicit drug offence type by Indigenous status (standard deviation)</t>
  </si>
  <si>
    <t>Length of stay in corrections (in days), by most serious offence and corrections type - illicit drug offence type by Indigenous status (median)</t>
  </si>
  <si>
    <t>Table 32. Length of stay in corrections (in days), by most serious offence and corrections type - illicit drug offence type by Indigenous status (median)</t>
  </si>
  <si>
    <r>
      <t xml:space="preserve">Source: Queensland Government Statistician’s Office, Queensland Treasury, </t>
    </r>
    <r>
      <rPr>
        <i/>
        <sz val="9"/>
        <color rgb="FF000000"/>
        <rFont val="Arial"/>
        <family val="2"/>
      </rPr>
      <t>Adult illicit drug offending and criminal justice outcomes in Queensland by Indigenous status: 2012–13 to 2020–21, Crime research report supplementary tables</t>
    </r>
  </si>
  <si>
    <r>
      <t xml:space="preserve">The data tables included in this workbook should be read and interpreted in conjunction with the </t>
    </r>
    <r>
      <rPr>
        <b/>
        <i/>
        <sz val="11"/>
        <color theme="1"/>
        <rFont val="Arial"/>
        <family val="2"/>
      </rPr>
      <t>Adult illicit drug offending and criminal justice outcomes in Queensland: 2012–13 to 2020–21, Crime research report</t>
    </r>
    <r>
      <rPr>
        <b/>
        <sz val="11"/>
        <color theme="1"/>
        <rFont val="Arial"/>
        <family val="2"/>
      </rPr>
      <t>, particularly section 3.0 Research approach.</t>
    </r>
  </si>
  <si>
    <t>The information presented in this workbook may vary from data published elsewhere by QGSO and others, due to differences in the dates administrative data were extracted and frequency of revision, or in counting rules or statistical standards applied. Readers are therefore urged to exercise caution when making comparison between publications.</t>
  </si>
  <si>
    <t xml:space="preserve">All data were confidentialised to ensure the anonymity of individuals is protected where numbers are small and there is a reasonable likelihood that a person may be identified from the data published. </t>
  </si>
  <si>
    <t>This was done through perturbation of the data, such that counts between one and three were perturbed by assigning them a value of two, regardless of the true value of the count. Zero counts remained unaltered.</t>
  </si>
  <si>
    <t>Confidentialisation was applied to the most disaggregated version of the counts used for analysis (e.g. counts by year, gender, Indigenous status, offence type, and outcome). All calculations were then performed using these confidentialised values.</t>
  </si>
  <si>
    <t xml:space="preserve">This includes aggregation of counts into larger groupings, conversion of counts into rates, and calculations of central tendency (i.e. mean, standard deviation, and median). Measures of central tendency based on counts between one and three have been suppressed. </t>
  </si>
  <si>
    <t>Data notes</t>
  </si>
  <si>
    <t>Police, courts and corrections administrative data were used to understand illicit drug offence trends and criminal justice outcomes. These data were sourced from the Queensland Police Service, the Department of Justice and Attorney-General (DJAG) and Queensland Corrective Services (QCS) respectively.</t>
  </si>
  <si>
    <t>Estimated resident population (ERP) figures and the National Offence Index were sourced from the Australian Bureau of Statistics (ABS).</t>
  </si>
  <si>
    <r>
      <rPr>
        <b/>
        <sz val="10"/>
        <color theme="1"/>
        <rFont val="Arial"/>
        <family val="2"/>
      </rPr>
      <t>Police data</t>
    </r>
    <r>
      <rPr>
        <sz val="10"/>
        <color theme="1"/>
        <rFont val="Arial"/>
        <family val="2"/>
      </rPr>
      <t xml:space="preserve"> were derived from offence-based data recorded in the Queensland Police Records and Information Management Exchange system.</t>
    </r>
  </si>
  <si>
    <t>Data related to offences where an offender was proceeded against by police by way of an action (e.g. arrest, summons, warrant, caution, restorative justice conference or other action) and where the action occurred between 2008–09 and 2020–21.</t>
  </si>
  <si>
    <t>All counts were based on the date an offender had action taken against them, rather than when the offence occurred or was recorded by police. Police proceedings were further analysed by the type of police action to determine the outcomes of offenders after their contact with police.</t>
  </si>
  <si>
    <r>
      <rPr>
        <b/>
        <sz val="10"/>
        <color theme="1"/>
        <rFont val="Arial"/>
        <family val="2"/>
      </rPr>
      <t>Courts data</t>
    </r>
    <r>
      <rPr>
        <sz val="10"/>
        <color theme="1"/>
        <rFont val="Arial"/>
        <family val="2"/>
      </rPr>
      <t xml:space="preserve"> were extracted from the Queensland Courts Database (QCD), which is a database of finalised court appearances maintained by QGSO on behalf of DJAG.</t>
    </r>
  </si>
  <si>
    <t>The QCD is based on charge-based information recorded in the Queensland Wide Interlinked Courts administrative system. Data related to court cases where a defendant had a finalised court appearance between 2008–09 and 2020–21.</t>
  </si>
  <si>
    <t>All counts were based on the date an offender had their court appearance finalised. Finalised appearances were further analysed by court outcome to determine the outcomes of offenders after their contact with courts.</t>
  </si>
  <si>
    <r>
      <rPr>
        <b/>
        <sz val="10"/>
        <color theme="1"/>
        <rFont val="Arial"/>
        <family val="2"/>
      </rPr>
      <t>Corrections data</t>
    </r>
    <r>
      <rPr>
        <sz val="10"/>
        <color theme="1"/>
        <rFont val="Arial"/>
        <family val="2"/>
      </rPr>
      <t xml:space="preserve"> were derived from information recorded in QCS’ Integrated Offender Management System.</t>
    </r>
  </si>
  <si>
    <t>Data provided by QCS related to admissions and discharges to custody (either to remand or sentenced custody) and commencements and completions of community-based corrections orders between 2012–13 and 2020–21.</t>
  </si>
  <si>
    <t>Counts were based on the date an offender was admitted into custody or commenced a community-based corrections order.</t>
  </si>
  <si>
    <t>Custody admissions:</t>
  </si>
  <si>
    <r>
      <rPr>
        <sz val="10"/>
        <color theme="1"/>
        <rFont val="Calibri"/>
        <family val="2"/>
      </rPr>
      <t>▪</t>
    </r>
    <r>
      <rPr>
        <sz val="10"/>
        <color theme="1"/>
        <rFont val="Arial"/>
        <family val="2"/>
      </rPr>
      <t xml:space="preserve"> An offender may be admitted and discharged from custody multiple times in a single year, with each admission being counted as a separate and distinct admission.</t>
    </r>
  </si>
  <si>
    <t>▪ Where an offender is in custody and their status changes from remand to sentenced, or sentenced to remand, a new ‘admission’ was counted. A single admission may be related to multiple offences and court events.</t>
  </si>
  <si>
    <t>▪ Rather than only representing ‘new’ offence/s being committed, admissions include returns to custody due to breached parole order conditions and admissions related to other community-based orders being breached (for example, suspended sentences).</t>
  </si>
  <si>
    <t>Order commencements:</t>
  </si>
  <si>
    <t>▪ An offender can be on more than one community-based corrections order at any given time, and an offender may spend some time in custody during the period when their order was active.</t>
  </si>
  <si>
    <t>▪ Commencement of each separate order for an offender, irrespective of whether the orders are of the same or different type, are counted as separate commencements.</t>
  </si>
  <si>
    <r>
      <rPr>
        <b/>
        <sz val="10"/>
        <color theme="1"/>
        <rFont val="Arial"/>
        <family val="2"/>
      </rPr>
      <t>ERP figures</t>
    </r>
    <r>
      <rPr>
        <sz val="10"/>
        <color theme="1"/>
        <rFont val="Arial"/>
        <family val="2"/>
      </rPr>
      <t xml:space="preserve"> were used to convert counts into rates and were obtained by single-year-of-age, gender and Indigenous status. </t>
    </r>
  </si>
  <si>
    <r>
      <t xml:space="preserve">Single year of age population estimates for Queensland were sourced from ABS </t>
    </r>
    <r>
      <rPr>
        <i/>
        <sz val="10"/>
        <color theme="1"/>
        <rFont val="Arial"/>
        <family val="2"/>
      </rPr>
      <t xml:space="preserve">National, state and territory population. </t>
    </r>
  </si>
  <si>
    <r>
      <t xml:space="preserve">Single year of age population estimates for Aboriginal and Torres Strait Islanders were obtained from unpublished data from ABS </t>
    </r>
    <r>
      <rPr>
        <i/>
        <sz val="10"/>
        <color theme="1"/>
        <rFont val="Arial"/>
        <family val="2"/>
      </rPr>
      <t>Estimates and Projections, Aboriginal and Torres Strait Islander Australians, 2006 to 2032.</t>
    </r>
  </si>
  <si>
    <t>Analysis notes</t>
  </si>
  <si>
    <t>Analyses relate to adult offenders, who were defined as offenders aged 18 years of age or older at their point of contact with the criminal justice system.</t>
  </si>
  <si>
    <r>
      <rPr>
        <b/>
        <sz val="10"/>
        <color theme="1"/>
        <rFont val="Arial"/>
        <family val="2"/>
      </rPr>
      <t>Offences</t>
    </r>
    <r>
      <rPr>
        <sz val="10"/>
        <color theme="1"/>
        <rFont val="Arial"/>
        <family val="2"/>
      </rPr>
      <t xml:space="preserve"> were categorised according to the Australian and New Zealand Standard Offence Classification (ANZSOC) using the 16 ANZSOC offence divisions.</t>
    </r>
  </si>
  <si>
    <t>For more detailed analysis of illicit drug offences (ANZSOC Division 10), the Australian Standard Offence Classification (Queensland Extension) (QASOC) was used to group specific drug offences into serious illicit drug offences, minor illicit drug offences, and ‘other’ illicit drug offences, as follows:</t>
  </si>
  <si>
    <t>Illicit drug offence category</t>
  </si>
  <si>
    <t>QASOC code and description</t>
  </si>
  <si>
    <t>Serious</t>
  </si>
  <si>
    <t>10100. Import or export of illicit drugs not further defined</t>
  </si>
  <si>
    <t>10111. Import illicit drugs</t>
  </si>
  <si>
    <t>10121. Export illicit drugs</t>
  </si>
  <si>
    <t>10200. Deal or traffic in illicit drugs not further defined</t>
  </si>
  <si>
    <t>10211. Deal or traffic in illicit drugs - commercial quantity</t>
  </si>
  <si>
    <t>10221. Deal or traffic in illicit drugs - non-commercial quantity</t>
  </si>
  <si>
    <t>10300. Manufacture or cultivate illicit drugs not further defined</t>
  </si>
  <si>
    <t>10311. Manufacture illicit drugs</t>
  </si>
  <si>
    <t>10321. Cultivate illicit drugs</t>
  </si>
  <si>
    <t>Minor</t>
  </si>
  <si>
    <t>10400. Possess and/or use illicit drugs not further defined</t>
  </si>
  <si>
    <t>10411. Possess illicit drugs</t>
  </si>
  <si>
    <t>10421. Use illicit drugs</t>
  </si>
  <si>
    <t>10992. Possession of drug utensils</t>
  </si>
  <si>
    <t>10000. Illicit drug offences not further defined</t>
  </si>
  <si>
    <t>10990. Other illicit drug offences, nec</t>
  </si>
  <si>
    <t>10991. Permitting use of premises for illicit drug offences</t>
  </si>
  <si>
    <t>10999. Illicit drug offences, nec (remainder)</t>
  </si>
  <si>
    <r>
      <rPr>
        <b/>
        <sz val="10"/>
        <color theme="1"/>
        <rFont val="Arial"/>
        <family val="2"/>
      </rPr>
      <t>Criminal justice system outcomes</t>
    </r>
    <r>
      <rPr>
        <sz val="10"/>
        <color theme="1"/>
        <rFont val="Arial"/>
        <family val="2"/>
      </rPr>
      <t xml:space="preserve"> were defined in relation to the operation of the system, and an understanding that the outcomes of one sector can impact another and that offenders can move between sectors or out of the system.</t>
    </r>
  </si>
  <si>
    <t>Police outcome groupings were based on the type of police action taken and were classified as follows:</t>
  </si>
  <si>
    <t>Police action description</t>
  </si>
  <si>
    <t>Arrest</t>
  </si>
  <si>
    <t xml:space="preserve">    </t>
  </si>
  <si>
    <t>Notice to appear</t>
  </si>
  <si>
    <t>Summons issued</t>
  </si>
  <si>
    <t>Summons served</t>
  </si>
  <si>
    <t>Warrant issued</t>
  </si>
  <si>
    <t xml:space="preserve">    Diversion</t>
  </si>
  <si>
    <t>Caution</t>
  </si>
  <si>
    <t>Community conference</t>
  </si>
  <si>
    <t>Drug diversion</t>
  </si>
  <si>
    <t>Drunk diversion</t>
  </si>
  <si>
    <t>Graffiti diversion</t>
  </si>
  <si>
    <t>Restorative justice referral</t>
  </si>
  <si>
    <t xml:space="preserve">    Other</t>
  </si>
  <si>
    <t>Infringement notice issued</t>
  </si>
  <si>
    <t>Juvenile victim offence not disclosed at interview</t>
  </si>
  <si>
    <t>Juvenile victim offences cannot be particularised</t>
  </si>
  <si>
    <t>Juvenile victim too young without corroboration</t>
  </si>
  <si>
    <t>Offender bar to prosecution</t>
  </si>
  <si>
    <t>Offender currently in imprisonment</t>
  </si>
  <si>
    <t>Offender dealt with by another agency</t>
  </si>
  <si>
    <t>Offender died</t>
  </si>
  <si>
    <t>Offender diplomatic immunity</t>
  </si>
  <si>
    <t>Offender ex officio indictment</t>
  </si>
  <si>
    <t>Offender not in public interest</t>
  </si>
  <si>
    <t>Offender psychiatric committal</t>
  </si>
  <si>
    <t>Court outcome groupings were based on the court outcome or sentence received and were classified as follows:</t>
  </si>
  <si>
    <t>Court outcome group</t>
  </si>
  <si>
    <t>Court outcome description</t>
  </si>
  <si>
    <t>Cumulative prison sentence</t>
  </si>
  <si>
    <t>Detention</t>
  </si>
  <si>
    <t>Single and concurrent prison sentence</t>
  </si>
  <si>
    <t>Partially suspended sentence</t>
  </si>
  <si>
    <t>Boot camp order</t>
  </si>
  <si>
    <t>Community service</t>
  </si>
  <si>
    <t>Court ordered conference</t>
  </si>
  <si>
    <t>Intensive supervision order</t>
  </si>
  <si>
    <t>Intensive correction order</t>
  </si>
  <si>
    <t>Probation</t>
  </si>
  <si>
    <t>Wholly suspended sentence</t>
  </si>
  <si>
    <t>Treatment program</t>
  </si>
  <si>
    <t>Compensation, personal injury</t>
  </si>
  <si>
    <t>Disqualification of driver’s licence</t>
  </si>
  <si>
    <t>Fined</t>
  </si>
  <si>
    <t>Fined and default imprisonment</t>
  </si>
  <si>
    <t>Good behaviour, recognisance</t>
  </si>
  <si>
    <t>Real Estate Licence/Registration DISQ/Cancel/Susp</t>
  </si>
  <si>
    <t>Restitution, pay fees, etc.</t>
  </si>
  <si>
    <t>Admonished and discharged</t>
  </si>
  <si>
    <t>Bail estreated</t>
  </si>
  <si>
    <t>Convicted not punished</t>
  </si>
  <si>
    <t>Dismissed or discharged</t>
  </si>
  <si>
    <t>No true bill</t>
  </si>
  <si>
    <t>Nolle prosequi</t>
  </si>
  <si>
    <t>Not guilty</t>
  </si>
  <si>
    <t>Reprimand</t>
  </si>
  <si>
    <t>Withdrawn, not proceeded with</t>
  </si>
  <si>
    <r>
      <rPr>
        <b/>
        <sz val="10"/>
        <color theme="1"/>
        <rFont val="Arial"/>
        <family val="2"/>
      </rPr>
      <t>Prior contact</t>
    </r>
    <r>
      <rPr>
        <sz val="10"/>
        <color theme="1"/>
        <rFont val="Arial"/>
        <family val="2"/>
      </rPr>
      <t xml:space="preserve"> was analysed by type of offence and was classified as follows:</t>
    </r>
  </si>
  <si>
    <t>Type of offence</t>
  </si>
  <si>
    <t>Prior contact definition</t>
  </si>
  <si>
    <t>Prior contact for any offence</t>
  </si>
  <si>
    <t>Prior contact including minor illicit drug offences</t>
  </si>
  <si>
    <t>Prior contact including serious illicit drug offences</t>
  </si>
  <si>
    <t>Prior contact including personal offences (ANZSOC Divisions 1–6)</t>
  </si>
  <si>
    <t>Prior contact for only minor illicit drug offences. This is where an offenders’ prior contact only involved minor illicit drug offences.</t>
  </si>
  <si>
    <t>Queensland Government Statistician’s Office</t>
  </si>
  <si>
    <t>Queensland Treasury</t>
  </si>
  <si>
    <t>http://www.qgso.qld.gov.au</t>
  </si>
  <si>
    <t>The Queensland Government supports and encourages the dissemination and exchange of information. However, copyright protects this publication. The State of Queensland has no objection to this material being reproduced, made available online or electronically, but only if it is recognised as the owner of the copyright and this material remains unaltered.</t>
  </si>
  <si>
    <t xml:space="preserve">Adult illicit drug offending and  </t>
  </si>
  <si>
    <t>criminal justice outcomes in Queensland</t>
  </si>
  <si>
    <t>2012–13 to 2020–21</t>
  </si>
  <si>
    <t>Crime research report supplementary tables</t>
  </si>
  <si>
    <t>by Indigenous status:</t>
  </si>
  <si>
    <r>
      <t>Content should be attributed to:
Queensland Government Statistician’s Office, Queensland Treasury,</t>
    </r>
    <r>
      <rPr>
        <i/>
        <sz val="10"/>
        <color theme="1"/>
        <rFont val="Arial"/>
        <family val="2"/>
      </rPr>
      <t xml:space="preserve"> Adult illicit drug offending and criminal justice outcomes in Queensland by Indigenous status: 2012–13 to 2020–21, Crime research report supplementary tables.</t>
    </r>
  </si>
  <si>
    <r>
      <t xml:space="preserve">Licence
</t>
    </r>
    <r>
      <rPr>
        <sz val="10"/>
        <color theme="1"/>
        <rFont val="Arial"/>
        <family val="2"/>
      </rPr>
      <t>This document is licensed under a Creative Commons Attribution (CC BY 4.0) International licence.</t>
    </r>
    <r>
      <rPr>
        <b/>
        <sz val="10"/>
        <color theme="1"/>
        <rFont val="Arial"/>
        <family val="2"/>
      </rPr>
      <t xml:space="preserve">
</t>
    </r>
    <r>
      <rPr>
        <sz val="10"/>
        <color theme="1"/>
        <rFont val="Arial"/>
        <family val="2"/>
      </rPr>
      <t xml:space="preserve">To view a copy of this licence, visit http://creativecommons.org/licenses/by/4.0 </t>
    </r>
  </si>
  <si>
    <t>Police action group</t>
  </si>
  <si>
    <r>
      <rPr>
        <b/>
        <sz val="10"/>
        <color theme="1"/>
        <rFont val="Arial"/>
        <family val="2"/>
      </rPr>
      <t>Disclaimer</t>
    </r>
    <r>
      <rPr>
        <sz val="10"/>
        <color theme="1"/>
        <rFont val="Arial"/>
        <family val="2"/>
      </rPr>
      <t xml:space="preserve">
While great care has been taken in collecting, processing, analysing, and extracting information, Queensland Government Statistician’s Office, Queensland Treasury makes no warranty regarding errors or omissions and assumes no legal liability or responsibility for loss or damage resulting from the use of the information.</t>
    </r>
  </si>
  <si>
    <t>© The State of Queensland (Queensland Treasury)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</si>
</sst>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rgb="FF000000"/>
      <name val="Arial"/>
    </font>
    <font>
      <sz val="11"/>
      <color theme="1"/>
      <name val="Calibri"/>
      <family val="2"/>
      <scheme val="minor"/>
    </font>
    <font>
      <b/>
      <sz val="16"/>
      <color rgb="FF000000"/>
      <name val="Arial"/>
      <family val="2"/>
    </font>
    <font>
      <b/>
      <sz val="11"/>
      <color rgb="FF000000"/>
      <name val="Arial"/>
      <family val="2"/>
    </font>
    <font>
      <u/>
      <sz val="10"/>
      <color theme="10"/>
      <name val="Arial"/>
      <family val="2"/>
    </font>
    <font>
      <i/>
      <u/>
      <sz val="8"/>
      <color theme="10"/>
      <name val="Arial"/>
      <family val="2"/>
    </font>
    <font>
      <b/>
      <sz val="10"/>
      <color rgb="FF000000"/>
      <name val="Arial"/>
      <family val="2"/>
    </font>
    <font>
      <sz val="9"/>
      <color rgb="FF000000"/>
      <name val="Arial"/>
      <family val="2"/>
    </font>
    <font>
      <i/>
      <sz val="10"/>
      <color rgb="FF000000"/>
      <name val="Arial"/>
      <family val="2"/>
    </font>
    <font>
      <i/>
      <sz val="9"/>
      <color rgb="FF000000"/>
      <name val="Arial"/>
      <family val="2"/>
    </font>
    <font>
      <sz val="10"/>
      <color theme="1"/>
      <name val="Arial"/>
      <family val="2"/>
    </font>
    <font>
      <b/>
      <sz val="11"/>
      <color theme="1"/>
      <name val="Arial"/>
      <family val="2"/>
    </font>
    <font>
      <b/>
      <i/>
      <sz val="11"/>
      <color theme="1"/>
      <name val="Arial"/>
      <family val="2"/>
    </font>
    <font>
      <b/>
      <sz val="10"/>
      <color theme="1"/>
      <name val="Arial"/>
      <family val="2"/>
    </font>
    <font>
      <sz val="10"/>
      <color theme="1"/>
      <name val="Calibri"/>
      <family val="2"/>
    </font>
    <font>
      <i/>
      <sz val="10"/>
      <color theme="1"/>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i/>
      <sz val="8"/>
      <color theme="1"/>
      <name val="Arial"/>
      <family val="2"/>
    </font>
    <font>
      <sz val="8"/>
      <name val="Arial"/>
      <family val="2"/>
    </font>
    <font>
      <sz val="8.5"/>
      <color theme="1"/>
      <name val="Arial"/>
      <family val="2"/>
    </font>
    <font>
      <u/>
      <sz val="11"/>
      <color indexed="12"/>
      <name val="Calibri"/>
      <family val="2"/>
    </font>
    <font>
      <u/>
      <sz val="10"/>
      <name val="Arial"/>
      <family val="2"/>
    </font>
    <font>
      <sz val="10"/>
      <name val="Arial"/>
      <family val="2"/>
    </font>
    <font>
      <u/>
      <sz val="10"/>
      <color indexed="12"/>
      <name val="Arial"/>
      <family val="2"/>
    </font>
    <font>
      <sz val="16"/>
      <name val="Arial"/>
      <family val="2"/>
    </font>
    <font>
      <sz val="11"/>
      <color theme="1"/>
      <name val="Arial"/>
      <family val="2"/>
    </font>
    <font>
      <sz val="26"/>
      <name val="Arial"/>
      <family val="2"/>
    </font>
    <font>
      <i/>
      <sz val="18"/>
      <name val="Arial"/>
      <family val="2"/>
    </font>
    <font>
      <sz val="18"/>
      <name val="Arial"/>
      <family val="2"/>
    </font>
    <font>
      <b/>
      <sz val="12"/>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rgb="FFF1E8DB"/>
        <bgColor indexed="64"/>
      </patternFill>
    </fill>
    <fill>
      <patternFill patternType="solid">
        <fgColor rgb="FFDEC3A3"/>
        <bgColor indexed="64"/>
      </patternFill>
    </fill>
    <fill>
      <patternFill patternType="solid">
        <fgColor rgb="FFEEDDCC"/>
        <bgColor indexed="64"/>
      </patternFill>
    </fill>
    <fill>
      <patternFill patternType="solid">
        <fgColor rgb="FFF5EFE5"/>
        <bgColor indexed="64"/>
      </patternFill>
    </fill>
    <fill>
      <patternFill patternType="solid">
        <fgColor indexed="9"/>
        <bgColor indexed="64"/>
      </patternFill>
    </fill>
  </fills>
  <borders count="5">
    <border>
      <left/>
      <right/>
      <top/>
      <bottom/>
      <diagonal/>
    </border>
    <border>
      <left/>
      <right/>
      <top/>
      <bottom style="thin">
        <color rgb="FF000000"/>
      </bottom>
      <diagonal/>
    </border>
    <border>
      <left/>
      <right style="thick">
        <color rgb="FFFFFFFF"/>
      </right>
      <top/>
      <bottom/>
      <diagonal/>
    </border>
    <border>
      <left/>
      <right style="thick">
        <color rgb="FFFFFFFF"/>
      </right>
      <top style="thick">
        <color rgb="FFFFFFFF"/>
      </top>
      <bottom/>
      <diagonal/>
    </border>
    <border>
      <left/>
      <right style="thick">
        <color rgb="FFFFFFFF"/>
      </right>
      <top/>
      <bottom style="thick">
        <color rgb="FFFFFFFF"/>
      </bottom>
      <diagonal/>
    </border>
  </borders>
  <cellStyleXfs count="4">
    <xf numFmtId="0" fontId="0" fillId="0" borderId="0"/>
    <xf numFmtId="0" fontId="1" fillId="0" borderId="0"/>
    <xf numFmtId="0" fontId="23" fillId="0" borderId="0" applyNumberFormat="0" applyFill="0" applyBorder="0" applyAlignment="0" applyProtection="0"/>
    <xf numFmtId="0" fontId="26" fillId="0" borderId="0" applyNumberFormat="0" applyFill="0" applyBorder="0" applyAlignment="0" applyProtection="0">
      <alignment vertical="top"/>
      <protection locked="0"/>
    </xf>
  </cellStyleXfs>
  <cellXfs count="9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right"/>
    </xf>
    <xf numFmtId="0" fontId="0" fillId="0" borderId="1" xfId="0" applyBorder="1"/>
    <xf numFmtId="3" fontId="0" fillId="0" borderId="0" xfId="0" applyNumberFormat="1" applyAlignment="1">
      <alignment horizontal="right"/>
    </xf>
    <xf numFmtId="3" fontId="6" fillId="0" borderId="0" xfId="0" applyNumberFormat="1" applyFont="1" applyAlignment="1">
      <alignment horizontal="right"/>
    </xf>
    <xf numFmtId="0" fontId="6" fillId="0" borderId="0" xfId="0" applyFont="1"/>
    <xf numFmtId="0" fontId="0" fillId="0" borderId="0" xfId="0" applyAlignment="1">
      <alignment indent="1"/>
    </xf>
    <xf numFmtId="3" fontId="0" fillId="0" borderId="1" xfId="0" applyNumberFormat="1" applyBorder="1" applyAlignment="1">
      <alignment horizontal="right"/>
    </xf>
    <xf numFmtId="0" fontId="0" fillId="0" borderId="1" xfId="0" applyBorder="1" applyAlignment="1">
      <alignment indent="1"/>
    </xf>
    <xf numFmtId="0" fontId="7" fillId="0" borderId="0" xfId="0" applyFont="1"/>
    <xf numFmtId="164" fontId="0" fillId="0" borderId="0" xfId="0" applyNumberFormat="1" applyAlignment="1">
      <alignment horizontal="right"/>
    </xf>
    <xf numFmtId="164" fontId="6" fillId="0" borderId="0" xfId="0" applyNumberFormat="1" applyFont="1" applyAlignment="1">
      <alignment horizontal="right"/>
    </xf>
    <xf numFmtId="164" fontId="0" fillId="0" borderId="1" xfId="0" applyNumberFormat="1" applyBorder="1" applyAlignment="1">
      <alignment horizontal="right"/>
    </xf>
    <xf numFmtId="4" fontId="0" fillId="0" borderId="0" xfId="0" applyNumberFormat="1" applyAlignment="1">
      <alignment horizontal="right"/>
    </xf>
    <xf numFmtId="4" fontId="6" fillId="0" borderId="0" xfId="0" applyNumberFormat="1" applyFont="1" applyAlignment="1">
      <alignment horizontal="right"/>
    </xf>
    <xf numFmtId="4" fontId="0" fillId="0" borderId="1" xfId="0" applyNumberFormat="1" applyBorder="1" applyAlignment="1">
      <alignment horizontal="right"/>
    </xf>
    <xf numFmtId="3" fontId="8" fillId="0" borderId="0" xfId="0" applyNumberFormat="1" applyFont="1" applyAlignment="1">
      <alignment horizontal="right"/>
    </xf>
    <xf numFmtId="0" fontId="8" fillId="0" borderId="0" xfId="0" applyFont="1" applyAlignment="1">
      <alignment indent="1"/>
    </xf>
    <xf numFmtId="0" fontId="0" fillId="0" borderId="0" xfId="0" applyAlignment="1">
      <alignment indent="2"/>
    </xf>
    <xf numFmtId="0" fontId="0" fillId="0" borderId="1" xfId="0" applyBorder="1" applyAlignment="1">
      <alignment indent="2"/>
    </xf>
    <xf numFmtId="164" fontId="8" fillId="0" borderId="0" xfId="0" applyNumberFormat="1" applyFont="1" applyAlignment="1">
      <alignment horizontal="right"/>
    </xf>
    <xf numFmtId="4" fontId="8" fillId="0" borderId="0" xfId="0" applyNumberFormat="1" applyFont="1" applyAlignment="1">
      <alignment horizontal="right"/>
    </xf>
    <xf numFmtId="0" fontId="7" fillId="0" borderId="0" xfId="0" applyFont="1" applyAlignment="1">
      <alignment indent="1"/>
    </xf>
    <xf numFmtId="0" fontId="10" fillId="2" borderId="0" xfId="1" applyFont="1" applyFill="1"/>
    <xf numFmtId="0" fontId="11" fillId="2" borderId="0" xfId="1" applyFont="1" applyFill="1" applyAlignment="1">
      <alignment horizontal="left" wrapText="1"/>
    </xf>
    <xf numFmtId="0" fontId="10" fillId="2" borderId="0" xfId="1" applyFont="1" applyFill="1" applyAlignment="1">
      <alignment horizontal="left" indent="2"/>
    </xf>
    <xf numFmtId="0" fontId="10" fillId="2" borderId="0" xfId="1" applyFont="1" applyFill="1" applyAlignment="1">
      <alignment horizontal="left"/>
    </xf>
    <xf numFmtId="0" fontId="16" fillId="4" borderId="2" xfId="1" applyFont="1" applyFill="1" applyBorder="1" applyAlignment="1">
      <alignment vertical="center"/>
    </xf>
    <xf numFmtId="0" fontId="16" fillId="4" borderId="2" xfId="1" applyFont="1" applyFill="1" applyBorder="1" applyAlignment="1">
      <alignment horizontal="center" vertical="center"/>
    </xf>
    <xf numFmtId="0" fontId="16" fillId="5" borderId="3" xfId="1" applyFont="1" applyFill="1" applyBorder="1" applyAlignment="1">
      <alignment vertical="center"/>
    </xf>
    <xf numFmtId="0" fontId="17" fillId="5" borderId="3" xfId="1" applyFont="1" applyFill="1" applyBorder="1" applyAlignment="1">
      <alignment horizontal="left" vertical="center"/>
    </xf>
    <xf numFmtId="0" fontId="18" fillId="6" borderId="2" xfId="1" applyFont="1" applyFill="1" applyBorder="1" applyAlignment="1">
      <alignment vertical="center"/>
    </xf>
    <xf numFmtId="0" fontId="17" fillId="6" borderId="2" xfId="1" applyFont="1" applyFill="1" applyBorder="1" applyAlignment="1">
      <alignment horizontal="left" vertical="center"/>
    </xf>
    <xf numFmtId="0" fontId="18" fillId="5" borderId="2" xfId="1" applyFont="1" applyFill="1" applyBorder="1" applyAlignment="1">
      <alignment vertical="center"/>
    </xf>
    <xf numFmtId="0" fontId="17" fillId="5" borderId="2" xfId="1" applyFont="1" applyFill="1" applyBorder="1" applyAlignment="1">
      <alignment horizontal="left" vertical="center"/>
    </xf>
    <xf numFmtId="0" fontId="18" fillId="5" borderId="4" xfId="1" applyFont="1" applyFill="1" applyBorder="1" applyAlignment="1">
      <alignment vertical="center"/>
    </xf>
    <xf numFmtId="0" fontId="17" fillId="5" borderId="4" xfId="1" applyFont="1" applyFill="1" applyBorder="1" applyAlignment="1">
      <alignment horizontal="left" vertical="center"/>
    </xf>
    <xf numFmtId="0" fontId="16" fillId="6" borderId="2" xfId="1" applyFont="1" applyFill="1" applyBorder="1" applyAlignment="1">
      <alignment vertical="center"/>
    </xf>
    <xf numFmtId="0" fontId="16" fillId="4" borderId="2" xfId="1" applyFont="1" applyFill="1" applyBorder="1" applyAlignment="1">
      <alignment vertical="center" wrapText="1"/>
    </xf>
    <xf numFmtId="0" fontId="16" fillId="4" borderId="2" xfId="1" applyFont="1" applyFill="1" applyBorder="1" applyAlignment="1">
      <alignment horizontal="center" vertical="center" wrapText="1"/>
    </xf>
    <xf numFmtId="0" fontId="16" fillId="5" borderId="3" xfId="1" applyFont="1" applyFill="1" applyBorder="1" applyAlignment="1">
      <alignment vertical="center" wrapText="1"/>
    </xf>
    <xf numFmtId="0" fontId="17" fillId="5" borderId="3" xfId="1" applyFont="1" applyFill="1" applyBorder="1" applyAlignment="1">
      <alignment horizontal="left" vertical="center" wrapText="1"/>
    </xf>
    <xf numFmtId="0" fontId="16" fillId="6" borderId="2" xfId="1" applyFont="1" applyFill="1" applyBorder="1" applyAlignment="1">
      <alignment vertical="center" wrapText="1"/>
    </xf>
    <xf numFmtId="0" fontId="17" fillId="6" borderId="2" xfId="1" applyFont="1" applyFill="1" applyBorder="1" applyAlignment="1">
      <alignment horizontal="left" vertical="center" wrapText="1"/>
    </xf>
    <xf numFmtId="0" fontId="18" fillId="5" borderId="2" xfId="1" applyFont="1" applyFill="1" applyBorder="1" applyAlignment="1">
      <alignment vertical="center" wrapText="1"/>
    </xf>
    <xf numFmtId="0" fontId="17" fillId="5" borderId="2" xfId="1" applyFont="1" applyFill="1" applyBorder="1" applyAlignment="1">
      <alignment horizontal="left" vertical="center" wrapText="1"/>
    </xf>
    <xf numFmtId="0" fontId="18" fillId="6" borderId="2" xfId="1" applyFont="1" applyFill="1" applyBorder="1" applyAlignment="1">
      <alignment vertical="center" wrapText="1"/>
    </xf>
    <xf numFmtId="0" fontId="18" fillId="5" borderId="4" xfId="1" applyFont="1" applyFill="1" applyBorder="1" applyAlignment="1">
      <alignment vertical="center" wrapText="1"/>
    </xf>
    <xf numFmtId="0" fontId="17" fillId="5" borderId="4" xfId="1" applyFont="1" applyFill="1" applyBorder="1" applyAlignment="1">
      <alignment horizontal="left" vertical="center" wrapText="1"/>
    </xf>
    <xf numFmtId="0" fontId="19" fillId="6" borderId="2" xfId="1" applyFont="1" applyFill="1" applyBorder="1" applyAlignment="1">
      <alignment horizontal="left" vertical="center" wrapText="1"/>
    </xf>
    <xf numFmtId="0" fontId="16" fillId="5" borderId="2" xfId="1" applyFont="1" applyFill="1" applyBorder="1" applyAlignment="1">
      <alignment vertical="center" wrapText="1"/>
    </xf>
    <xf numFmtId="0" fontId="18" fillId="6" borderId="4" xfId="1" applyFont="1" applyFill="1" applyBorder="1" applyAlignment="1">
      <alignment vertical="center" wrapText="1"/>
    </xf>
    <xf numFmtId="0" fontId="17" fillId="6" borderId="4" xfId="1" applyFont="1" applyFill="1" applyBorder="1" applyAlignment="1">
      <alignment horizontal="left" vertical="center" wrapText="1"/>
    </xf>
    <xf numFmtId="0" fontId="20" fillId="5" borderId="2" xfId="1" applyFont="1" applyFill="1" applyBorder="1" applyAlignment="1">
      <alignment vertical="center" wrapText="1"/>
    </xf>
    <xf numFmtId="0" fontId="10" fillId="2" borderId="0" xfId="1" applyFont="1" applyFill="1" applyAlignment="1">
      <alignment wrapText="1"/>
    </xf>
    <xf numFmtId="0" fontId="17" fillId="5" borderId="3" xfId="1" applyFont="1" applyFill="1" applyBorder="1" applyAlignment="1">
      <alignment vertical="center" wrapText="1"/>
    </xf>
    <xf numFmtId="0" fontId="1" fillId="7" borderId="0" xfId="1" applyFill="1"/>
    <xf numFmtId="0" fontId="21" fillId="7" borderId="0" xfId="1" applyFont="1" applyFill="1" applyAlignment="1">
      <alignment horizontal="left" indent="2"/>
    </xf>
    <xf numFmtId="0" fontId="22" fillId="7" borderId="0" xfId="1" applyFont="1" applyFill="1"/>
    <xf numFmtId="0" fontId="10" fillId="7" borderId="0" xfId="1" applyFont="1" applyFill="1"/>
    <xf numFmtId="0" fontId="1" fillId="2" borderId="0" xfId="1" applyFill="1"/>
    <xf numFmtId="0" fontId="24" fillId="2" borderId="0" xfId="2" applyFont="1" applyFill="1" applyAlignment="1" applyProtection="1">
      <alignment wrapText="1"/>
    </xf>
    <xf numFmtId="0" fontId="1" fillId="0" borderId="0" xfId="1"/>
    <xf numFmtId="0" fontId="10" fillId="7" borderId="0" xfId="1" applyFont="1" applyFill="1" applyAlignment="1">
      <alignment wrapText="1"/>
    </xf>
    <xf numFmtId="0" fontId="10" fillId="2" borderId="0" xfId="3" applyFont="1" applyFill="1" applyAlignment="1" applyProtection="1">
      <alignment wrapText="1"/>
    </xf>
    <xf numFmtId="0" fontId="10" fillId="2" borderId="0" xfId="1" applyFont="1" applyFill="1" applyAlignment="1">
      <alignment horizontal="left" wrapText="1"/>
    </xf>
    <xf numFmtId="0" fontId="22" fillId="0" borderId="0" xfId="1" applyFont="1"/>
    <xf numFmtId="0" fontId="27" fillId="7" borderId="0" xfId="1" applyFont="1" applyFill="1"/>
    <xf numFmtId="0" fontId="28" fillId="0" borderId="0" xfId="1" applyFont="1"/>
    <xf numFmtId="0" fontId="28" fillId="7" borderId="0" xfId="1" applyFont="1" applyFill="1"/>
    <xf numFmtId="0" fontId="29" fillId="7" borderId="0" xfId="1" applyFont="1" applyFill="1" applyAlignment="1">
      <alignment horizontal="center" wrapText="1"/>
    </xf>
    <xf numFmtId="0" fontId="29" fillId="7" borderId="0" xfId="1" applyFont="1" applyFill="1" applyAlignment="1">
      <alignment horizontal="center"/>
    </xf>
    <xf numFmtId="0" fontId="28" fillId="7" borderId="0" xfId="1" applyFont="1" applyFill="1" applyAlignment="1">
      <alignment horizontal="center"/>
    </xf>
    <xf numFmtId="0" fontId="30" fillId="0" borderId="0" xfId="1" applyFont="1" applyAlignment="1">
      <alignment horizontal="center" wrapText="1"/>
    </xf>
    <xf numFmtId="0" fontId="31" fillId="0" borderId="0" xfId="1" applyFont="1" applyAlignment="1">
      <alignment horizontal="center" wrapText="1"/>
    </xf>
    <xf numFmtId="0" fontId="32" fillId="7" borderId="0" xfId="1" applyFont="1" applyFill="1" applyAlignment="1">
      <alignment horizontal="center"/>
    </xf>
    <xf numFmtId="0" fontId="25" fillId="7" borderId="0" xfId="1" applyFont="1" applyFill="1" applyAlignment="1">
      <alignment horizontal="center" wrapText="1"/>
    </xf>
    <xf numFmtId="0" fontId="25" fillId="7" borderId="0" xfId="2" applyFont="1" applyFill="1" applyAlignment="1" applyProtection="1">
      <alignment horizontal="center"/>
    </xf>
    <xf numFmtId="0" fontId="21" fillId="7" borderId="0" xfId="1" applyFont="1" applyFill="1" applyAlignment="1">
      <alignment wrapText="1"/>
    </xf>
    <xf numFmtId="14" fontId="33" fillId="0" borderId="0" xfId="1" applyNumberFormat="1" applyFont="1" applyAlignment="1">
      <alignment horizontal="center"/>
    </xf>
    <xf numFmtId="0" fontId="33" fillId="0" borderId="0" xfId="1" applyFont="1" applyAlignment="1">
      <alignment horizontal="center"/>
    </xf>
    <xf numFmtId="0" fontId="13" fillId="2" borderId="0" xfId="3" applyFont="1" applyFill="1" applyAlignment="1" applyProtection="1">
      <alignment wrapText="1"/>
    </xf>
    <xf numFmtId="0" fontId="10" fillId="2" borderId="0" xfId="1" applyFont="1" applyFill="1" applyAlignment="1">
      <alignment horizontal="left" wrapText="1"/>
    </xf>
    <xf numFmtId="0" fontId="10" fillId="2" borderId="0" xfId="1" applyFont="1" applyFill="1" applyAlignment="1">
      <alignment horizontal="left" wrapText="1" indent="2"/>
    </xf>
    <xf numFmtId="0" fontId="11" fillId="4" borderId="0" xfId="1" applyFont="1" applyFill="1" applyAlignment="1">
      <alignment horizontal="left" wrapText="1"/>
    </xf>
    <xf numFmtId="0" fontId="11" fillId="2" borderId="0" xfId="1" applyFont="1" applyFill="1" applyAlignment="1">
      <alignment horizontal="left" wrapText="1"/>
    </xf>
    <xf numFmtId="0" fontId="10" fillId="3" borderId="0" xfId="1" applyFont="1" applyFill="1" applyAlignment="1">
      <alignment horizontal="left" vertical="center" wrapText="1"/>
    </xf>
    <xf numFmtId="0" fontId="0" fillId="0" borderId="1" xfId="0" applyBorder="1" applyAlignment="1">
      <alignment horizontal="center"/>
    </xf>
    <xf numFmtId="0" fontId="0" fillId="0" borderId="1" xfId="0" applyBorder="1"/>
    <xf numFmtId="0" fontId="6" fillId="0" borderId="0" xfId="0" applyFont="1" applyAlignment="1">
      <alignment horizontal="center"/>
    </xf>
  </cellXfs>
  <cellStyles count="4">
    <cellStyle name="Hyperlink 2" xfId="2" xr:uid="{A8DA5507-9037-4177-8621-6998207274BD}"/>
    <cellStyle name="Hyperlink 4" xfId="3" xr:uid="{47DFAC4F-2F21-45DE-82C9-21C023D02A2E}"/>
    <cellStyle name="Normal" xfId="0" builtinId="0"/>
    <cellStyle name="Normal 2" xfId="1" xr:uid="{29788D1D-696F-4445-B39A-B405E6A3AE94}"/>
  </cellStyles>
  <dxfs count="27">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creativecommons.org/licenses/by/4.0/" TargetMode="Externa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5159971</xdr:colOff>
      <xdr:row>1</xdr:row>
      <xdr:rowOff>85724</xdr:rowOff>
    </xdr:from>
    <xdr:to>
      <xdr:col>0</xdr:col>
      <xdr:colOff>5159971</xdr:colOff>
      <xdr:row>7</xdr:row>
      <xdr:rowOff>77397</xdr:rowOff>
    </xdr:to>
    <xdr:pic>
      <xdr:nvPicPr>
        <xdr:cNvPr id="2" name="Picture 1">
          <a:extLst>
            <a:ext uri="{FF2B5EF4-FFF2-40B4-BE49-F238E27FC236}">
              <a16:creationId xmlns:a16="http://schemas.microsoft.com/office/drawing/2014/main" id="{89116B39-908D-42FC-837B-425BB6344F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59971" y="276224"/>
          <a:ext cx="0" cy="11156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8475</xdr:colOff>
      <xdr:row>0</xdr:row>
      <xdr:rowOff>9525</xdr:rowOff>
    </xdr:from>
    <xdr:to>
      <xdr:col>1</xdr:col>
      <xdr:colOff>0</xdr:colOff>
      <xdr:row>2</xdr:row>
      <xdr:rowOff>168525</xdr:rowOff>
    </xdr:to>
    <xdr:pic>
      <xdr:nvPicPr>
        <xdr:cNvPr id="3" name="Picture 2" title="Queensland Treasury">
          <a:extLst>
            <a:ext uri="{FF2B5EF4-FFF2-40B4-BE49-F238E27FC236}">
              <a16:creationId xmlns:a16="http://schemas.microsoft.com/office/drawing/2014/main" id="{7E59EB3E-84B9-473E-9A49-B1AE82E0AF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5" y="9525"/>
          <a:ext cx="6840000" cy="540000"/>
        </a:xfrm>
        <a:prstGeom prst="rect">
          <a:avLst/>
        </a:prstGeom>
        <a:noFill/>
        <a:ln>
          <a:noFill/>
        </a:ln>
      </xdr:spPr>
    </xdr:pic>
    <xdr:clientData/>
  </xdr:twoCellAnchor>
  <xdr:twoCellAnchor editAs="oneCell">
    <xdr:from>
      <xdr:col>0</xdr:col>
      <xdr:colOff>104775</xdr:colOff>
      <xdr:row>0</xdr:row>
      <xdr:rowOff>104775</xdr:rowOff>
    </xdr:from>
    <xdr:to>
      <xdr:col>0</xdr:col>
      <xdr:colOff>1127125</xdr:colOff>
      <xdr:row>2</xdr:row>
      <xdr:rowOff>83185</xdr:rowOff>
    </xdr:to>
    <xdr:pic>
      <xdr:nvPicPr>
        <xdr:cNvPr id="4" name="Picture 3" title="Queensland Government">
          <a:extLst>
            <a:ext uri="{FF2B5EF4-FFF2-40B4-BE49-F238E27FC236}">
              <a16:creationId xmlns:a16="http://schemas.microsoft.com/office/drawing/2014/main" id="{252AA8A4-F3B2-4AC8-A54F-4C33FDF323E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04775"/>
          <a:ext cx="1022350" cy="3594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6840000</xdr:colOff>
      <xdr:row>2</xdr:row>
      <xdr:rowOff>159000</xdr:rowOff>
    </xdr:to>
    <xdr:pic>
      <xdr:nvPicPr>
        <xdr:cNvPr id="2" name="Picture 1" title="Queensland Treasury">
          <a:extLst>
            <a:ext uri="{FF2B5EF4-FFF2-40B4-BE49-F238E27FC236}">
              <a16:creationId xmlns:a16="http://schemas.microsoft.com/office/drawing/2014/main" id="{965B1329-CC3F-4830-8690-9613BDFE3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6840000" cy="540000"/>
        </a:xfrm>
        <a:prstGeom prst="rect">
          <a:avLst/>
        </a:prstGeom>
        <a:noFill/>
        <a:ln>
          <a:noFill/>
        </a:ln>
      </xdr:spPr>
    </xdr:pic>
    <xdr:clientData/>
  </xdr:twoCellAnchor>
  <xdr:twoCellAnchor editAs="oneCell">
    <xdr:from>
      <xdr:col>1</xdr:col>
      <xdr:colOff>0</xdr:colOff>
      <xdr:row>12</xdr:row>
      <xdr:rowOff>0</xdr:rowOff>
    </xdr:from>
    <xdr:to>
      <xdr:col>1</xdr:col>
      <xdr:colOff>838200</xdr:colOff>
      <xdr:row>12</xdr:row>
      <xdr:rowOff>295275</xdr:rowOff>
    </xdr:to>
    <xdr:pic>
      <xdr:nvPicPr>
        <xdr:cNvPr id="3" name="Picture 2" descr="Creative Commons License">
          <a:hlinkClick xmlns:r="http://schemas.openxmlformats.org/officeDocument/2006/relationships" r:id="rId2"/>
          <a:extLst>
            <a:ext uri="{FF2B5EF4-FFF2-40B4-BE49-F238E27FC236}">
              <a16:creationId xmlns:a16="http://schemas.microsoft.com/office/drawing/2014/main" id="{69BDC4A2-6A1E-485F-AC39-EE5F43A96AD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3533775"/>
          <a:ext cx="838200" cy="2952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qgso.qld.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F4323-01F0-4673-B14C-0B309E51922B}">
  <sheetPr codeName="Sheet36"/>
  <dimension ref="A1:A40"/>
  <sheetViews>
    <sheetView tabSelected="1" zoomScaleNormal="100" zoomScaleSheetLayoutView="100" workbookViewId="0">
      <selection activeCell="A14" sqref="A14"/>
    </sheetView>
  </sheetViews>
  <sheetFormatPr defaultColWidth="0" defaultRowHeight="0" customHeight="1" zeroHeight="1" x14ac:dyDescent="0.2"/>
  <cols>
    <col min="1" max="1" width="102.7109375" style="73" customWidth="1"/>
    <col min="2" max="16384" width="9.140625" style="72" hidden="1"/>
  </cols>
  <sheetData>
    <row r="1" spans="1:1" s="60" customFormat="1" ht="15" x14ac:dyDescent="0.25"/>
    <row r="2" spans="1:1" s="60" customFormat="1" ht="15" x14ac:dyDescent="0.25"/>
    <row r="3" spans="1:1" s="60" customFormat="1" ht="15" x14ac:dyDescent="0.25"/>
    <row r="4" spans="1:1" s="70" customFormat="1" ht="12.75" customHeight="1" x14ac:dyDescent="0.2">
      <c r="A4" s="62" t="s">
        <v>263</v>
      </c>
    </row>
    <row r="5" spans="1:1" ht="20.25" x14ac:dyDescent="0.3">
      <c r="A5" s="71"/>
    </row>
    <row r="6" spans="1:1" ht="11.25" customHeight="1" x14ac:dyDescent="0.2"/>
    <row r="7" spans="1:1" ht="14.25" x14ac:dyDescent="0.2"/>
    <row r="8" spans="1:1" ht="14.25" x14ac:dyDescent="0.2"/>
    <row r="9" spans="1:1" ht="14.25" x14ac:dyDescent="0.2"/>
    <row r="10" spans="1:1" ht="14.25" x14ac:dyDescent="0.2"/>
    <row r="11" spans="1:1" ht="14.25" x14ac:dyDescent="0.2"/>
    <row r="12" spans="1:1" ht="14.25" x14ac:dyDescent="0.2"/>
    <row r="13" spans="1:1" ht="14.25" x14ac:dyDescent="0.2"/>
    <row r="14" spans="1:1" ht="33" x14ac:dyDescent="0.45">
      <c r="A14" s="74" t="s">
        <v>267</v>
      </c>
    </row>
    <row r="15" spans="1:1" ht="33" x14ac:dyDescent="0.45">
      <c r="A15" s="74" t="s">
        <v>268</v>
      </c>
    </row>
    <row r="16" spans="1:1" ht="33" x14ac:dyDescent="0.45">
      <c r="A16" s="74" t="s">
        <v>271</v>
      </c>
    </row>
    <row r="17" spans="1:1" ht="33" x14ac:dyDescent="0.45">
      <c r="A17" s="75" t="s">
        <v>269</v>
      </c>
    </row>
    <row r="18" spans="1:1" ht="14.25" x14ac:dyDescent="0.2">
      <c r="A18" s="76"/>
    </row>
    <row r="19" spans="1:1" ht="14.25" x14ac:dyDescent="0.2"/>
    <row r="20" spans="1:1" ht="14.25" x14ac:dyDescent="0.2"/>
    <row r="21" spans="1:1" ht="23.25" x14ac:dyDescent="0.35">
      <c r="A21" s="77" t="s">
        <v>270</v>
      </c>
    </row>
    <row r="22" spans="1:1" ht="14.25" x14ac:dyDescent="0.2"/>
    <row r="23" spans="1:1" ht="14.25" x14ac:dyDescent="0.2"/>
    <row r="24" spans="1:1" ht="23.25" x14ac:dyDescent="0.35">
      <c r="A24" s="78"/>
    </row>
    <row r="25" spans="1:1" ht="14.25" x14ac:dyDescent="0.2"/>
    <row r="26" spans="1:1" ht="15.75" x14ac:dyDescent="0.25">
      <c r="A26" s="79"/>
    </row>
    <row r="27" spans="1:1" ht="14.25" x14ac:dyDescent="0.2">
      <c r="A27" s="80"/>
    </row>
    <row r="28" spans="1:1" ht="14.25" x14ac:dyDescent="0.2"/>
    <row r="29" spans="1:1" ht="14.25" x14ac:dyDescent="0.2"/>
    <row r="30" spans="1:1" ht="14.25" x14ac:dyDescent="0.2"/>
    <row r="31" spans="1:1" ht="14.25" x14ac:dyDescent="0.2">
      <c r="A31" s="81"/>
    </row>
    <row r="32" spans="1:1" ht="14.25" x14ac:dyDescent="0.2">
      <c r="A32" s="81"/>
    </row>
    <row r="33" spans="1:1" ht="14.25" x14ac:dyDescent="0.2"/>
    <row r="34" spans="1:1" ht="14.25" x14ac:dyDescent="0.2"/>
    <row r="35" spans="1:1" ht="14.25" x14ac:dyDescent="0.2">
      <c r="A35" s="82"/>
    </row>
    <row r="36" spans="1:1" ht="14.25" hidden="1" x14ac:dyDescent="0.2"/>
    <row r="37" spans="1:1" ht="14.25" hidden="1" x14ac:dyDescent="0.2">
      <c r="A37" s="83"/>
    </row>
    <row r="38" spans="1:1" ht="14.25" hidden="1" x14ac:dyDescent="0.2">
      <c r="A38" s="84"/>
    </row>
    <row r="39" spans="1:1" ht="12.75" hidden="1" customHeight="1" x14ac:dyDescent="0.2"/>
    <row r="40" spans="1:1" ht="12.75" hidden="1" customHeight="1" x14ac:dyDescent="0.2"/>
  </sheetData>
  <pageMargins left="0.39370078740157483" right="0.39370078740157483" top="0.39370078740157483" bottom="0.39370078740157483"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HYPERLINK("#'Contents'!A10", "Link to contents")</f>
        <v>Link to contents</v>
      </c>
    </row>
    <row r="3" spans="1:10" ht="15" x14ac:dyDescent="0.25">
      <c r="A3" s="2" t="s">
        <v>40</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c r="B7" s="18">
        <v>1.22796395365778</v>
      </c>
      <c r="C7" s="18">
        <v>1.21290714362371</v>
      </c>
      <c r="D7" s="18">
        <v>1.3376169812650101</v>
      </c>
      <c r="E7" s="18">
        <v>1.5006327216250599</v>
      </c>
      <c r="F7" s="18">
        <v>1.5542208095714301</v>
      </c>
      <c r="G7" s="18">
        <v>1.47867398744626</v>
      </c>
      <c r="H7" s="18">
        <v>1.47608408195876</v>
      </c>
      <c r="I7" s="18">
        <v>1.6353997138277101</v>
      </c>
      <c r="J7" s="18">
        <v>1.47358273718147</v>
      </c>
    </row>
    <row r="8" spans="1:10" x14ac:dyDescent="0.2">
      <c r="A8" s="10" t="s">
        <v>15</v>
      </c>
      <c r="B8" s="17">
        <v>0.87965623423223605</v>
      </c>
      <c r="C8" s="17">
        <v>0.96012254111958795</v>
      </c>
      <c r="D8" s="17">
        <v>1.04189844201101</v>
      </c>
      <c r="E8" s="17">
        <v>1.13310155726257</v>
      </c>
      <c r="F8" s="17">
        <v>1.1107131467598901</v>
      </c>
      <c r="G8" s="17">
        <v>1.17334911590674</v>
      </c>
      <c r="H8" s="17">
        <v>1.16518405991147</v>
      </c>
      <c r="I8" s="17">
        <v>1.2875883123921701</v>
      </c>
      <c r="J8" s="17">
        <v>1.1744685529041099</v>
      </c>
    </row>
    <row r="9" spans="1:10" x14ac:dyDescent="0.2">
      <c r="A9" s="10" t="s">
        <v>16</v>
      </c>
      <c r="B9" s="17">
        <v>0.46363269708971799</v>
      </c>
      <c r="C9" s="17">
        <v>0.53802990561789699</v>
      </c>
      <c r="D9" s="17">
        <v>0.46441598731719702</v>
      </c>
      <c r="E9" s="17">
        <v>0.61363928704939996</v>
      </c>
      <c r="F9" s="17">
        <v>0.515701130720437</v>
      </c>
      <c r="G9" s="17">
        <v>0.60363715334809698</v>
      </c>
      <c r="H9" s="17">
        <v>0.59905346644614799</v>
      </c>
      <c r="I9" s="17">
        <v>0.68984032388438699</v>
      </c>
      <c r="J9" s="17">
        <v>0.54820847748324997</v>
      </c>
    </row>
    <row r="10" spans="1:10" x14ac:dyDescent="0.2">
      <c r="A10" s="12" t="s">
        <v>17</v>
      </c>
      <c r="B10" s="19">
        <v>2.1321980810225898</v>
      </c>
      <c r="C10" s="19">
        <v>0.39052221039351698</v>
      </c>
      <c r="D10" s="19">
        <v>0.73443308623472303</v>
      </c>
      <c r="E10" s="19">
        <v>1.11606316383143</v>
      </c>
      <c r="F10" s="19">
        <v>2.4643400428743298</v>
      </c>
      <c r="G10" s="19">
        <v>0.55554965064861195</v>
      </c>
      <c r="H10" s="19">
        <v>0.507281968458001</v>
      </c>
      <c r="I10" s="19">
        <v>0.54129690334092095</v>
      </c>
      <c r="J10" s="19">
        <v>0.51773590569948702</v>
      </c>
    </row>
    <row r="11" spans="1:10" x14ac:dyDescent="0.2">
      <c r="A11" s="9" t="s">
        <v>18</v>
      </c>
      <c r="B11" s="18">
        <v>1.35938100641282</v>
      </c>
      <c r="C11" s="18">
        <v>1.5348565982692299</v>
      </c>
      <c r="D11" s="18">
        <v>1.72916298464118</v>
      </c>
      <c r="E11" s="18">
        <v>1.64154945691107</v>
      </c>
      <c r="F11" s="18">
        <v>1.76191259327681</v>
      </c>
      <c r="G11" s="18">
        <v>1.5890695957045999</v>
      </c>
      <c r="H11" s="18">
        <v>1.74171201345659</v>
      </c>
      <c r="I11" s="18">
        <v>1.85096436700222</v>
      </c>
      <c r="J11" s="18">
        <v>1.5783511003246999</v>
      </c>
    </row>
    <row r="12" spans="1:10" x14ac:dyDescent="0.2">
      <c r="A12" s="10" t="s">
        <v>15</v>
      </c>
      <c r="B12" s="17">
        <v>0.993856072073661</v>
      </c>
      <c r="C12" s="17">
        <v>1.1062260359790701</v>
      </c>
      <c r="D12" s="17">
        <v>1.1785233674834501</v>
      </c>
      <c r="E12" s="17">
        <v>1.28328305951336</v>
      </c>
      <c r="F12" s="17">
        <v>1.2026624261686201</v>
      </c>
      <c r="G12" s="17">
        <v>1.17951867490745</v>
      </c>
      <c r="H12" s="17">
        <v>1.26321126385182</v>
      </c>
      <c r="I12" s="17">
        <v>1.3527070533915799</v>
      </c>
      <c r="J12" s="17">
        <v>1.21488817602536</v>
      </c>
    </row>
    <row r="13" spans="1:10" x14ac:dyDescent="0.2">
      <c r="A13" s="10" t="s">
        <v>16</v>
      </c>
      <c r="B13" s="17">
        <v>0.49281518290536802</v>
      </c>
      <c r="C13" s="17">
        <v>0.44978616919782599</v>
      </c>
      <c r="D13" s="17">
        <v>0.45219689879050001</v>
      </c>
      <c r="E13" s="17">
        <v>0.53307157445374698</v>
      </c>
      <c r="F13" s="17">
        <v>0.494154410850971</v>
      </c>
      <c r="G13" s="17">
        <v>0.44347781564337302</v>
      </c>
      <c r="H13" s="17">
        <v>0.54019772401672395</v>
      </c>
      <c r="I13" s="17">
        <v>0.54672965705989995</v>
      </c>
      <c r="J13" s="17">
        <v>0.423708408121378</v>
      </c>
    </row>
    <row r="14" spans="1:10" x14ac:dyDescent="0.2">
      <c r="A14" s="12" t="s">
        <v>17</v>
      </c>
      <c r="B14" s="19">
        <v>1.35903957168069</v>
      </c>
      <c r="C14" s="19">
        <v>1.2887286900714801</v>
      </c>
      <c r="D14" s="19">
        <v>2.5562498609411901</v>
      </c>
      <c r="E14" s="19">
        <v>0.86958402463003304</v>
      </c>
      <c r="F14" s="19">
        <v>2.5399971287277499</v>
      </c>
      <c r="G14" s="19">
        <v>1.6686476335801601</v>
      </c>
      <c r="H14" s="19">
        <v>1.95806407753914</v>
      </c>
      <c r="I14" s="19">
        <v>2.4999635929453299</v>
      </c>
      <c r="J14" s="19">
        <v>1.3356076189025901</v>
      </c>
    </row>
    <row r="15" spans="1:10" x14ac:dyDescent="0.2">
      <c r="A15" s="9" t="s">
        <v>19</v>
      </c>
      <c r="B15" s="18">
        <v>1.34129148295256</v>
      </c>
      <c r="C15" s="18">
        <v>1.49696623507163</v>
      </c>
      <c r="D15" s="18">
        <v>1.6846215372209701</v>
      </c>
      <c r="E15" s="18">
        <v>1.6230912382051701</v>
      </c>
      <c r="F15" s="18">
        <v>1.7342048480061201</v>
      </c>
      <c r="G15" s="18">
        <v>1.5727631991477899</v>
      </c>
      <c r="H15" s="18">
        <v>1.7044976524311799</v>
      </c>
      <c r="I15" s="18">
        <v>1.8190789222495301</v>
      </c>
      <c r="J15" s="18">
        <v>1.56167291153739</v>
      </c>
    </row>
    <row r="16" spans="1:10" x14ac:dyDescent="0.2">
      <c r="A16" s="10" t="s">
        <v>15</v>
      </c>
      <c r="B16" s="17">
        <v>0.97834054081722599</v>
      </c>
      <c r="C16" s="17">
        <v>1.0873878575254501</v>
      </c>
      <c r="D16" s="17">
        <v>1.1615770429345</v>
      </c>
      <c r="E16" s="17">
        <v>1.2643049007106</v>
      </c>
      <c r="F16" s="17">
        <v>1.19023345327809</v>
      </c>
      <c r="G16" s="17">
        <v>1.1772837247716801</v>
      </c>
      <c r="H16" s="17">
        <v>1.2486237083540701</v>
      </c>
      <c r="I16" s="17">
        <v>1.3425538913164901</v>
      </c>
      <c r="J16" s="17">
        <v>1.2080333102285301</v>
      </c>
    </row>
    <row r="17" spans="1:10" x14ac:dyDescent="0.2">
      <c r="A17" s="10" t="s">
        <v>16</v>
      </c>
      <c r="B17" s="17">
        <v>0.48882341829925502</v>
      </c>
      <c r="C17" s="17">
        <v>0.46027738992800399</v>
      </c>
      <c r="D17" s="17">
        <v>0.45297902391137501</v>
      </c>
      <c r="E17" s="17">
        <v>0.54250286581828799</v>
      </c>
      <c r="F17" s="17">
        <v>0.49678469154724503</v>
      </c>
      <c r="G17" s="17">
        <v>0.470389411648861</v>
      </c>
      <c r="H17" s="17">
        <v>0.55008346155490995</v>
      </c>
      <c r="I17" s="17">
        <v>0.57438726991257505</v>
      </c>
      <c r="J17" s="17">
        <v>0.44727174931393598</v>
      </c>
    </row>
    <row r="18" spans="1:10" x14ac:dyDescent="0.2">
      <c r="A18" s="12" t="s">
        <v>17</v>
      </c>
      <c r="B18" s="19">
        <v>1.4270979085100901</v>
      </c>
      <c r="C18" s="19">
        <v>1.23022173217519</v>
      </c>
      <c r="D18" s="19">
        <v>2.4439843962253001</v>
      </c>
      <c r="E18" s="19">
        <v>0.89183953584141396</v>
      </c>
      <c r="F18" s="19">
        <v>2.5231160851182901</v>
      </c>
      <c r="G18" s="19">
        <v>1.58302211368673</v>
      </c>
      <c r="H18" s="19">
        <v>1.8492163431083199</v>
      </c>
      <c r="I18" s="19">
        <v>2.3559224908457201</v>
      </c>
      <c r="J18" s="19">
        <v>1.27156610742669</v>
      </c>
    </row>
    <row r="20" spans="1:10" x14ac:dyDescent="0.2">
      <c r="A20" s="13" t="s">
        <v>20</v>
      </c>
    </row>
    <row r="21" spans="1:10" x14ac:dyDescent="0.2">
      <c r="A21" s="13" t="s">
        <v>38</v>
      </c>
    </row>
    <row r="22" spans="1:10" x14ac:dyDescent="0.2">
      <c r="A22" s="13" t="s">
        <v>24</v>
      </c>
    </row>
    <row r="23" spans="1:10" x14ac:dyDescent="0.2">
      <c r="A23" s="13"/>
    </row>
    <row r="24" spans="1:10" x14ac:dyDescent="0.2">
      <c r="A24" s="13" t="s">
        <v>141</v>
      </c>
    </row>
    <row r="25" spans="1:10" x14ac:dyDescent="0.2">
      <c r="A25" s="13" t="s">
        <v>276</v>
      </c>
    </row>
  </sheetData>
  <mergeCells count="1">
    <mergeCell ref="B6:J6"/>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26"/>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HYPERLINK("#'Contents'!A11", "Link to contents")</f>
        <v>Link to contents</v>
      </c>
    </row>
    <row r="3" spans="1:10" ht="15" x14ac:dyDescent="0.25">
      <c r="A3" s="2" t="s">
        <v>43</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3322</v>
      </c>
      <c r="C7" s="8">
        <v>4257</v>
      </c>
      <c r="D7" s="8">
        <v>4892</v>
      </c>
      <c r="E7" s="8">
        <v>5503</v>
      </c>
      <c r="F7" s="8">
        <v>5390</v>
      </c>
      <c r="G7" s="8">
        <v>5156</v>
      </c>
      <c r="H7" s="8">
        <v>5630</v>
      </c>
      <c r="I7" s="8">
        <v>6444</v>
      </c>
      <c r="J7" s="8">
        <v>5436</v>
      </c>
    </row>
    <row r="8" spans="1:10" x14ac:dyDescent="0.2">
      <c r="A8" s="10" t="s">
        <v>15</v>
      </c>
      <c r="B8" s="7">
        <v>2856</v>
      </c>
      <c r="C8" s="7">
        <v>3633</v>
      </c>
      <c r="D8" s="7">
        <v>4170</v>
      </c>
      <c r="E8" s="7">
        <v>4656</v>
      </c>
      <c r="F8" s="7">
        <v>4546</v>
      </c>
      <c r="G8" s="7">
        <v>4381</v>
      </c>
      <c r="H8" s="7">
        <v>4753</v>
      </c>
      <c r="I8" s="7">
        <v>5514</v>
      </c>
      <c r="J8" s="7">
        <v>4684</v>
      </c>
    </row>
    <row r="9" spans="1:10" x14ac:dyDescent="0.2">
      <c r="A9" s="10" t="s">
        <v>16</v>
      </c>
      <c r="B9" s="7">
        <v>214</v>
      </c>
      <c r="C9" s="7">
        <v>328</v>
      </c>
      <c r="D9" s="7">
        <v>359</v>
      </c>
      <c r="E9" s="7">
        <v>435</v>
      </c>
      <c r="F9" s="7">
        <v>432</v>
      </c>
      <c r="G9" s="7">
        <v>413</v>
      </c>
      <c r="H9" s="7">
        <v>517</v>
      </c>
      <c r="I9" s="7">
        <v>514</v>
      </c>
      <c r="J9" s="7">
        <v>374</v>
      </c>
    </row>
    <row r="10" spans="1:10" x14ac:dyDescent="0.2">
      <c r="A10" s="12" t="s">
        <v>17</v>
      </c>
      <c r="B10" s="11">
        <v>252</v>
      </c>
      <c r="C10" s="11">
        <v>296</v>
      </c>
      <c r="D10" s="11">
        <v>363</v>
      </c>
      <c r="E10" s="11">
        <v>412</v>
      </c>
      <c r="F10" s="11">
        <v>412</v>
      </c>
      <c r="G10" s="11">
        <v>362</v>
      </c>
      <c r="H10" s="11">
        <v>360</v>
      </c>
      <c r="I10" s="11">
        <v>416</v>
      </c>
      <c r="J10" s="11">
        <v>378</v>
      </c>
    </row>
    <row r="11" spans="1:10" x14ac:dyDescent="0.2">
      <c r="A11" s="9" t="s">
        <v>18</v>
      </c>
      <c r="B11" s="8">
        <v>23593</v>
      </c>
      <c r="C11" s="8">
        <v>30185</v>
      </c>
      <c r="D11" s="8">
        <v>36715</v>
      </c>
      <c r="E11" s="8">
        <v>39204</v>
      </c>
      <c r="F11" s="8">
        <v>36093</v>
      </c>
      <c r="G11" s="8">
        <v>32065</v>
      </c>
      <c r="H11" s="8">
        <v>34137</v>
      </c>
      <c r="I11" s="8">
        <v>36543</v>
      </c>
      <c r="J11" s="8">
        <v>29477</v>
      </c>
    </row>
    <row r="12" spans="1:10" x14ac:dyDescent="0.2">
      <c r="A12" s="10" t="s">
        <v>15</v>
      </c>
      <c r="B12" s="7">
        <v>19422</v>
      </c>
      <c r="C12" s="7">
        <v>25239</v>
      </c>
      <c r="D12" s="7">
        <v>30535</v>
      </c>
      <c r="E12" s="7">
        <v>33019</v>
      </c>
      <c r="F12" s="7">
        <v>30336</v>
      </c>
      <c r="G12" s="7">
        <v>27102</v>
      </c>
      <c r="H12" s="7">
        <v>29099</v>
      </c>
      <c r="I12" s="7">
        <v>31365</v>
      </c>
      <c r="J12" s="7">
        <v>24784</v>
      </c>
    </row>
    <row r="13" spans="1:10" x14ac:dyDescent="0.2">
      <c r="A13" s="10" t="s">
        <v>16</v>
      </c>
      <c r="B13" s="7">
        <v>1394</v>
      </c>
      <c r="C13" s="7">
        <v>1732</v>
      </c>
      <c r="D13" s="7">
        <v>2110</v>
      </c>
      <c r="E13" s="7">
        <v>2131</v>
      </c>
      <c r="F13" s="7">
        <v>1864</v>
      </c>
      <c r="G13" s="7">
        <v>1694</v>
      </c>
      <c r="H13" s="7">
        <v>1705</v>
      </c>
      <c r="I13" s="7">
        <v>1678</v>
      </c>
      <c r="J13" s="7">
        <v>1342</v>
      </c>
    </row>
    <row r="14" spans="1:10" x14ac:dyDescent="0.2">
      <c r="A14" s="12" t="s">
        <v>17</v>
      </c>
      <c r="B14" s="11">
        <v>2777</v>
      </c>
      <c r="C14" s="11">
        <v>3214</v>
      </c>
      <c r="D14" s="11">
        <v>4070</v>
      </c>
      <c r="E14" s="11">
        <v>4054</v>
      </c>
      <c r="F14" s="11">
        <v>3893</v>
      </c>
      <c r="G14" s="11">
        <v>3269</v>
      </c>
      <c r="H14" s="11">
        <v>3333</v>
      </c>
      <c r="I14" s="11">
        <v>3500</v>
      </c>
      <c r="J14" s="11">
        <v>3351</v>
      </c>
    </row>
    <row r="15" spans="1:10" x14ac:dyDescent="0.2">
      <c r="A15" s="9" t="s">
        <v>19</v>
      </c>
      <c r="B15" s="8">
        <v>27141</v>
      </c>
      <c r="C15" s="8">
        <v>34631</v>
      </c>
      <c r="D15" s="8">
        <v>41810</v>
      </c>
      <c r="E15" s="8">
        <v>44890</v>
      </c>
      <c r="F15" s="8">
        <v>41640</v>
      </c>
      <c r="G15" s="8">
        <v>37354</v>
      </c>
      <c r="H15" s="8">
        <v>39946</v>
      </c>
      <c r="I15" s="8">
        <v>43080</v>
      </c>
      <c r="J15" s="8">
        <v>34979</v>
      </c>
    </row>
    <row r="16" spans="1:10" x14ac:dyDescent="0.2">
      <c r="A16" s="10" t="s">
        <v>15</v>
      </c>
      <c r="B16" s="7">
        <v>22467</v>
      </c>
      <c r="C16" s="7">
        <v>29023</v>
      </c>
      <c r="D16" s="7">
        <v>34874</v>
      </c>
      <c r="E16" s="7">
        <v>37820</v>
      </c>
      <c r="F16" s="7">
        <v>35009</v>
      </c>
      <c r="G16" s="7">
        <v>31583</v>
      </c>
      <c r="H16" s="7">
        <v>33985</v>
      </c>
      <c r="I16" s="7">
        <v>36964</v>
      </c>
      <c r="J16" s="7">
        <v>29524</v>
      </c>
    </row>
    <row r="17" spans="1:10" x14ac:dyDescent="0.2">
      <c r="A17" s="10" t="s">
        <v>16</v>
      </c>
      <c r="B17" s="7">
        <v>1612</v>
      </c>
      <c r="C17" s="7">
        <v>2064</v>
      </c>
      <c r="D17" s="7">
        <v>2473</v>
      </c>
      <c r="E17" s="7">
        <v>2573</v>
      </c>
      <c r="F17" s="7">
        <v>2300</v>
      </c>
      <c r="G17" s="7">
        <v>2113</v>
      </c>
      <c r="H17" s="7">
        <v>2226</v>
      </c>
      <c r="I17" s="7">
        <v>2194</v>
      </c>
      <c r="J17" s="7">
        <v>1720</v>
      </c>
    </row>
    <row r="18" spans="1:10" x14ac:dyDescent="0.2">
      <c r="A18" s="12" t="s">
        <v>17</v>
      </c>
      <c r="B18" s="11">
        <v>3062</v>
      </c>
      <c r="C18" s="11">
        <v>3544</v>
      </c>
      <c r="D18" s="11">
        <v>4463</v>
      </c>
      <c r="E18" s="11">
        <v>4497</v>
      </c>
      <c r="F18" s="11">
        <v>4331</v>
      </c>
      <c r="G18" s="11">
        <v>3658</v>
      </c>
      <c r="H18" s="11">
        <v>3735</v>
      </c>
      <c r="I18" s="11">
        <v>3922</v>
      </c>
      <c r="J18" s="11">
        <v>3735</v>
      </c>
    </row>
    <row r="20" spans="1:10" x14ac:dyDescent="0.2">
      <c r="A20" s="13" t="s">
        <v>20</v>
      </c>
    </row>
    <row r="21" spans="1:10" x14ac:dyDescent="0.2">
      <c r="A21" s="13" t="s">
        <v>44</v>
      </c>
    </row>
    <row r="22" spans="1:10" x14ac:dyDescent="0.2">
      <c r="A22" s="13" t="s">
        <v>45</v>
      </c>
    </row>
    <row r="23" spans="1:10" x14ac:dyDescent="0.2">
      <c r="A23" s="13" t="s">
        <v>32</v>
      </c>
    </row>
    <row r="24" spans="1:10" x14ac:dyDescent="0.2">
      <c r="A24" s="13"/>
    </row>
    <row r="25" spans="1:10" x14ac:dyDescent="0.2">
      <c r="A25" s="13" t="s">
        <v>141</v>
      </c>
    </row>
    <row r="26" spans="1:10" x14ac:dyDescent="0.2">
      <c r="A26" s="13" t="s">
        <v>276</v>
      </c>
    </row>
  </sheetData>
  <mergeCells count="1">
    <mergeCell ref="B6:J6"/>
  </mergeCells>
  <conditionalFormatting sqref="B7:J10">
    <cfRule type="expression" dxfId="20" priority="3">
      <formula>B7=2</formula>
    </cfRule>
  </conditionalFormatting>
  <conditionalFormatting sqref="B11:J14">
    <cfRule type="expression" dxfId="19" priority="2">
      <formula>B11=2</formula>
    </cfRule>
  </conditionalFormatting>
  <conditionalFormatting sqref="B15:J18">
    <cfRule type="expression" dxfId="18" priority="1">
      <formula>B15=2</formula>
    </cfRule>
  </conditionalFormatting>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27"/>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HYPERLINK("#'Contents'!A12", "Link to contents")</f>
        <v>Link to contents</v>
      </c>
    </row>
    <row r="3" spans="1:10" ht="15" x14ac:dyDescent="0.25">
      <c r="A3" s="2" t="s">
        <v>47</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2887.7665446769302</v>
      </c>
      <c r="C7" s="15">
        <v>3590.7536196432902</v>
      </c>
      <c r="D7" s="15">
        <v>4006.9622197194599</v>
      </c>
      <c r="E7" s="15">
        <v>4378.6327812632999</v>
      </c>
      <c r="F7" s="15">
        <v>4165.3464810936503</v>
      </c>
      <c r="G7" s="15">
        <v>3865.8499096518799</v>
      </c>
      <c r="H7" s="15">
        <v>4091.4508299177401</v>
      </c>
      <c r="I7" s="15">
        <v>4542.3145785459501</v>
      </c>
      <c r="J7" s="15">
        <v>3720.43363994744</v>
      </c>
    </row>
    <row r="8" spans="1:10" x14ac:dyDescent="0.2">
      <c r="A8" s="10" t="s">
        <v>15</v>
      </c>
      <c r="B8" s="14">
        <v>2482.67948573068</v>
      </c>
      <c r="C8" s="14">
        <v>3064.4134132403201</v>
      </c>
      <c r="D8" s="14">
        <v>3415.58308590151</v>
      </c>
      <c r="E8" s="14">
        <v>3704.6909375907599</v>
      </c>
      <c r="F8" s="14">
        <v>3513.1104087294498</v>
      </c>
      <c r="G8" s="14">
        <v>3284.7727800979201</v>
      </c>
      <c r="H8" s="14">
        <v>3454.1147059678501</v>
      </c>
      <c r="I8" s="14">
        <v>3886.76638518038</v>
      </c>
      <c r="J8" s="14">
        <v>3205.7599649583899</v>
      </c>
    </row>
    <row r="9" spans="1:10" x14ac:dyDescent="0.2">
      <c r="A9" s="10" t="s">
        <v>16</v>
      </c>
      <c r="B9" s="14">
        <v>186.027104322957</v>
      </c>
      <c r="C9" s="14">
        <v>276.66600592976198</v>
      </c>
      <c r="D9" s="14">
        <v>294.05139756322302</v>
      </c>
      <c r="E9" s="14">
        <v>346.121253834188</v>
      </c>
      <c r="F9" s="14">
        <v>333.84595173143902</v>
      </c>
      <c r="G9" s="14">
        <v>309.65787678165702</v>
      </c>
      <c r="H9" s="14">
        <v>375.71582221447102</v>
      </c>
      <c r="I9" s="14">
        <v>362.31373267731499</v>
      </c>
      <c r="J9" s="14">
        <v>255.968024529128</v>
      </c>
    </row>
    <row r="10" spans="1:10" x14ac:dyDescent="0.2">
      <c r="A10" s="12" t="s">
        <v>17</v>
      </c>
      <c r="B10" s="16">
        <v>219.059954623295</v>
      </c>
      <c r="C10" s="16">
        <v>249.67420047319999</v>
      </c>
      <c r="D10" s="16">
        <v>297.32773625473499</v>
      </c>
      <c r="E10" s="16">
        <v>327.82058983835702</v>
      </c>
      <c r="F10" s="16">
        <v>318.39012063276198</v>
      </c>
      <c r="G10" s="16">
        <v>271.41925277230001</v>
      </c>
      <c r="H10" s="16">
        <v>261.62030173541501</v>
      </c>
      <c r="I10" s="16">
        <v>293.23446068825501</v>
      </c>
      <c r="J10" s="16">
        <v>258.705650459921</v>
      </c>
    </row>
    <row r="11" spans="1:10" x14ac:dyDescent="0.2">
      <c r="A11" s="9" t="s">
        <v>18</v>
      </c>
      <c r="B11" s="15">
        <v>694.43391773844098</v>
      </c>
      <c r="C11" s="15">
        <v>873.24672612034703</v>
      </c>
      <c r="D11" s="15">
        <v>1047.30904473948</v>
      </c>
      <c r="E11" s="15">
        <v>1103.0673256821501</v>
      </c>
      <c r="F11" s="15">
        <v>999.27171909869298</v>
      </c>
      <c r="G11" s="15">
        <v>872.21214789007797</v>
      </c>
      <c r="H11" s="15">
        <v>912.09225605967401</v>
      </c>
      <c r="I11" s="15">
        <v>959.14619374369897</v>
      </c>
      <c r="J11" s="15">
        <v>760.50542121659703</v>
      </c>
    </row>
    <row r="12" spans="1:10" x14ac:dyDescent="0.2">
      <c r="A12" s="10" t="s">
        <v>15</v>
      </c>
      <c r="B12" s="14">
        <v>571.66513585877101</v>
      </c>
      <c r="C12" s="14">
        <v>730.15981847114301</v>
      </c>
      <c r="D12" s="14">
        <v>871.02224380008204</v>
      </c>
      <c r="E12" s="14">
        <v>929.04244532952805</v>
      </c>
      <c r="F12" s="14">
        <v>839.88327017920199</v>
      </c>
      <c r="G12" s="14">
        <v>737.21171470815204</v>
      </c>
      <c r="H12" s="14">
        <v>777.48403664881096</v>
      </c>
      <c r="I12" s="14">
        <v>823.23893404403395</v>
      </c>
      <c r="J12" s="14">
        <v>639.42620888937597</v>
      </c>
    </row>
    <row r="13" spans="1:10" x14ac:dyDescent="0.2">
      <c r="A13" s="10" t="s">
        <v>16</v>
      </c>
      <c r="B13" s="14">
        <v>41.030851580018897</v>
      </c>
      <c r="C13" s="14">
        <v>50.106454518484099</v>
      </c>
      <c r="D13" s="14">
        <v>60.188535595813697</v>
      </c>
      <c r="E13" s="14">
        <v>59.9590978223818</v>
      </c>
      <c r="F13" s="14">
        <v>51.606751569555399</v>
      </c>
      <c r="G13" s="14">
        <v>46.079132341362602</v>
      </c>
      <c r="H13" s="14">
        <v>45.5551834250738</v>
      </c>
      <c r="I13" s="14">
        <v>44.042561177296001</v>
      </c>
      <c r="J13" s="14">
        <v>34.623546333503199</v>
      </c>
    </row>
    <row r="14" spans="1:10" x14ac:dyDescent="0.2">
      <c r="A14" s="12" t="s">
        <v>17</v>
      </c>
      <c r="B14" s="16">
        <v>81.737930299650301</v>
      </c>
      <c r="C14" s="16">
        <v>92.980453130720406</v>
      </c>
      <c r="D14" s="16">
        <v>116.098265343584</v>
      </c>
      <c r="E14" s="16">
        <v>114.065782530237</v>
      </c>
      <c r="F14" s="16">
        <v>107.781697349935</v>
      </c>
      <c r="G14" s="16">
        <v>88.921300840563305</v>
      </c>
      <c r="H14" s="16">
        <v>89.053035985789407</v>
      </c>
      <c r="I14" s="16">
        <v>91.864698522369494</v>
      </c>
      <c r="J14" s="16">
        <v>86.455665993717702</v>
      </c>
    </row>
    <row r="15" spans="1:10" x14ac:dyDescent="0.2">
      <c r="A15" s="9" t="s">
        <v>19</v>
      </c>
      <c r="B15" s="15">
        <v>772.70179862920202</v>
      </c>
      <c r="C15" s="15">
        <v>968.64646543754998</v>
      </c>
      <c r="D15" s="15">
        <v>1152.5086496725201</v>
      </c>
      <c r="E15" s="15">
        <v>1219.91386413491</v>
      </c>
      <c r="F15" s="15">
        <v>1112.9727478038201</v>
      </c>
      <c r="G15" s="15">
        <v>980.508090294206</v>
      </c>
      <c r="H15" s="15">
        <v>1029.45184253608</v>
      </c>
      <c r="I15" s="15">
        <v>1090.1314509249801</v>
      </c>
      <c r="J15" s="15">
        <v>869.67288375413102</v>
      </c>
    </row>
    <row r="16" spans="1:10" x14ac:dyDescent="0.2">
      <c r="A16" s="10" t="s">
        <v>15</v>
      </c>
      <c r="B16" s="14">
        <v>639.63344422837395</v>
      </c>
      <c r="C16" s="14">
        <v>811.78788849279601</v>
      </c>
      <c r="D16" s="14">
        <v>961.31515543361195</v>
      </c>
      <c r="E16" s="14">
        <v>1027.7821862682599</v>
      </c>
      <c r="F16" s="14">
        <v>935.73638155293099</v>
      </c>
      <c r="G16" s="14">
        <v>829.02465641596405</v>
      </c>
      <c r="H16" s="14">
        <v>875.83039274492398</v>
      </c>
      <c r="I16" s="14">
        <v>935.36719944268702</v>
      </c>
      <c r="J16" s="14">
        <v>734.046777207952</v>
      </c>
    </row>
    <row r="17" spans="1:10" x14ac:dyDescent="0.2">
      <c r="A17" s="10" t="s">
        <v>16</v>
      </c>
      <c r="B17" s="14">
        <v>45.893493216545998</v>
      </c>
      <c r="C17" s="14">
        <v>57.731116764260399</v>
      </c>
      <c r="D17" s="14">
        <v>68.169191357094803</v>
      </c>
      <c r="E17" s="14">
        <v>69.922886442841005</v>
      </c>
      <c r="F17" s="14">
        <v>61.475439960345703</v>
      </c>
      <c r="G17" s="14">
        <v>55.464303549597297</v>
      </c>
      <c r="H17" s="14">
        <v>57.3664397307695</v>
      </c>
      <c r="I17" s="14">
        <v>55.518765165492198</v>
      </c>
      <c r="J17" s="14">
        <v>42.763868608510997</v>
      </c>
    </row>
    <row r="18" spans="1:10" x14ac:dyDescent="0.2">
      <c r="A18" s="12" t="s">
        <v>17</v>
      </c>
      <c r="B18" s="16">
        <v>87.174861184282705</v>
      </c>
      <c r="C18" s="16">
        <v>99.127460180493699</v>
      </c>
      <c r="D18" s="16">
        <v>123.02430288180901</v>
      </c>
      <c r="E18" s="16">
        <v>122.208791423807</v>
      </c>
      <c r="F18" s="16">
        <v>115.760926290547</v>
      </c>
      <c r="G18" s="16">
        <v>96.019130328645005</v>
      </c>
      <c r="H18" s="16">
        <v>96.255010060388102</v>
      </c>
      <c r="I18" s="16">
        <v>99.245486316800594</v>
      </c>
      <c r="J18" s="16">
        <v>92.8622379376677</v>
      </c>
    </row>
    <row r="20" spans="1:10" x14ac:dyDescent="0.2">
      <c r="A20" s="13" t="s">
        <v>20</v>
      </c>
    </row>
    <row r="21" spans="1:10" x14ac:dyDescent="0.2">
      <c r="A21" s="13" t="s">
        <v>44</v>
      </c>
    </row>
    <row r="22" spans="1:10" x14ac:dyDescent="0.2">
      <c r="A22" s="13" t="s">
        <v>45</v>
      </c>
    </row>
    <row r="23" spans="1:10" x14ac:dyDescent="0.2">
      <c r="A23" s="13" t="s">
        <v>28</v>
      </c>
    </row>
    <row r="24" spans="1:10" x14ac:dyDescent="0.2">
      <c r="A24" s="13" t="s">
        <v>24</v>
      </c>
    </row>
    <row r="25" spans="1:10" x14ac:dyDescent="0.2">
      <c r="A25" s="13"/>
    </row>
    <row r="26" spans="1:10" x14ac:dyDescent="0.2">
      <c r="A26" s="13" t="s">
        <v>141</v>
      </c>
    </row>
    <row r="27" spans="1:10" x14ac:dyDescent="0.2">
      <c r="A27" s="13" t="s">
        <v>276</v>
      </c>
    </row>
  </sheetData>
  <mergeCells count="1">
    <mergeCell ref="B6:J6"/>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53"/>
  <sheetViews>
    <sheetView showGridLines="0" workbookViewId="0">
      <pane xSplit="1" ySplit="6" topLeftCell="B40"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HYPERLINK("#'Contents'!A13", "Link to contents")</f>
        <v>Link to contents</v>
      </c>
    </row>
    <row r="3" spans="1:10" ht="15" x14ac:dyDescent="0.25">
      <c r="A3" s="2" t="s">
        <v>49</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3322</v>
      </c>
      <c r="C7" s="8">
        <v>4257</v>
      </c>
      <c r="D7" s="8">
        <v>4892</v>
      </c>
      <c r="E7" s="8">
        <v>5503</v>
      </c>
      <c r="F7" s="8">
        <v>5390</v>
      </c>
      <c r="G7" s="8">
        <v>5156</v>
      </c>
      <c r="H7" s="8">
        <v>5630</v>
      </c>
      <c r="I7" s="8">
        <v>6444</v>
      </c>
      <c r="J7" s="8">
        <v>5436</v>
      </c>
    </row>
    <row r="8" spans="1:10" x14ac:dyDescent="0.2">
      <c r="A8" s="22" t="s">
        <v>50</v>
      </c>
      <c r="B8" s="7">
        <v>2692</v>
      </c>
      <c r="C8" s="7">
        <v>3509</v>
      </c>
      <c r="D8" s="7">
        <v>4146</v>
      </c>
      <c r="E8" s="7">
        <v>4768</v>
      </c>
      <c r="F8" s="7">
        <v>4717</v>
      </c>
      <c r="G8" s="7">
        <v>4624</v>
      </c>
      <c r="H8" s="7">
        <v>5017</v>
      </c>
      <c r="I8" s="7">
        <v>5851</v>
      </c>
      <c r="J8" s="7">
        <v>4879</v>
      </c>
    </row>
    <row r="9" spans="1:10" x14ac:dyDescent="0.2">
      <c r="A9" s="22" t="s">
        <v>51</v>
      </c>
      <c r="B9" s="7">
        <v>630</v>
      </c>
      <c r="C9" s="7">
        <v>748</v>
      </c>
      <c r="D9" s="7">
        <v>746</v>
      </c>
      <c r="E9" s="7">
        <v>735</v>
      </c>
      <c r="F9" s="7">
        <v>673</v>
      </c>
      <c r="G9" s="7">
        <v>532</v>
      </c>
      <c r="H9" s="7">
        <v>613</v>
      </c>
      <c r="I9" s="7">
        <v>593</v>
      </c>
      <c r="J9" s="7">
        <v>557</v>
      </c>
    </row>
    <row r="10" spans="1:10" x14ac:dyDescent="0.2">
      <c r="A10" s="21" t="s">
        <v>15</v>
      </c>
      <c r="B10" s="20">
        <v>2856</v>
      </c>
      <c r="C10" s="20">
        <v>3633</v>
      </c>
      <c r="D10" s="20">
        <v>4170</v>
      </c>
      <c r="E10" s="20">
        <v>4656</v>
      </c>
      <c r="F10" s="20">
        <v>4546</v>
      </c>
      <c r="G10" s="20">
        <v>4381</v>
      </c>
      <c r="H10" s="20">
        <v>4753</v>
      </c>
      <c r="I10" s="20">
        <v>5514</v>
      </c>
      <c r="J10" s="20">
        <v>4684</v>
      </c>
    </row>
    <row r="11" spans="1:10" x14ac:dyDescent="0.2">
      <c r="A11" s="22" t="s">
        <v>50</v>
      </c>
      <c r="B11" s="7">
        <v>2238</v>
      </c>
      <c r="C11" s="7">
        <v>2899</v>
      </c>
      <c r="D11" s="7">
        <v>3434</v>
      </c>
      <c r="E11" s="7">
        <v>3940</v>
      </c>
      <c r="F11" s="7">
        <v>3900</v>
      </c>
      <c r="G11" s="7">
        <v>3864</v>
      </c>
      <c r="H11" s="7">
        <v>4154</v>
      </c>
      <c r="I11" s="7">
        <v>4935</v>
      </c>
      <c r="J11" s="7">
        <v>4146</v>
      </c>
    </row>
    <row r="12" spans="1:10" x14ac:dyDescent="0.2">
      <c r="A12" s="22" t="s">
        <v>52</v>
      </c>
      <c r="B12" s="7">
        <v>574</v>
      </c>
      <c r="C12" s="7">
        <v>675</v>
      </c>
      <c r="D12" s="7">
        <v>695</v>
      </c>
      <c r="E12" s="7">
        <v>670</v>
      </c>
      <c r="F12" s="7">
        <v>590</v>
      </c>
      <c r="G12" s="7">
        <v>504</v>
      </c>
      <c r="H12" s="7">
        <v>580</v>
      </c>
      <c r="I12" s="7">
        <v>552</v>
      </c>
      <c r="J12" s="7">
        <v>506</v>
      </c>
    </row>
    <row r="13" spans="1:10" x14ac:dyDescent="0.2">
      <c r="A13" s="22" t="s">
        <v>53</v>
      </c>
      <c r="B13" s="7">
        <v>44</v>
      </c>
      <c r="C13" s="7">
        <v>59</v>
      </c>
      <c r="D13" s="7">
        <v>41</v>
      </c>
      <c r="E13" s="7">
        <v>46</v>
      </c>
      <c r="F13" s="7">
        <v>56</v>
      </c>
      <c r="G13" s="7">
        <v>13</v>
      </c>
      <c r="H13" s="7">
        <v>19</v>
      </c>
      <c r="I13" s="7">
        <v>27</v>
      </c>
      <c r="J13" s="7">
        <v>32</v>
      </c>
    </row>
    <row r="14" spans="1:10" x14ac:dyDescent="0.2">
      <c r="A14" s="21" t="s">
        <v>16</v>
      </c>
      <c r="B14" s="20">
        <v>214</v>
      </c>
      <c r="C14" s="20">
        <v>328</v>
      </c>
      <c r="D14" s="20">
        <v>359</v>
      </c>
      <c r="E14" s="20">
        <v>435</v>
      </c>
      <c r="F14" s="20">
        <v>432</v>
      </c>
      <c r="G14" s="20">
        <v>413</v>
      </c>
      <c r="H14" s="20">
        <v>517</v>
      </c>
      <c r="I14" s="20">
        <v>514</v>
      </c>
      <c r="J14" s="20">
        <v>374</v>
      </c>
    </row>
    <row r="15" spans="1:10" x14ac:dyDescent="0.2">
      <c r="A15" s="22" t="s">
        <v>50</v>
      </c>
      <c r="B15" s="7">
        <v>210</v>
      </c>
      <c r="C15" s="7">
        <v>324</v>
      </c>
      <c r="D15" s="7">
        <v>353</v>
      </c>
      <c r="E15" s="7">
        <v>426</v>
      </c>
      <c r="F15" s="7">
        <v>425</v>
      </c>
      <c r="G15" s="7">
        <v>407</v>
      </c>
      <c r="H15" s="7">
        <v>509</v>
      </c>
      <c r="I15" s="7">
        <v>506</v>
      </c>
      <c r="J15" s="7">
        <v>364</v>
      </c>
    </row>
    <row r="16" spans="1:10" x14ac:dyDescent="0.2">
      <c r="A16" s="22" t="s">
        <v>51</v>
      </c>
      <c r="B16" s="7">
        <v>4</v>
      </c>
      <c r="C16" s="7">
        <v>4</v>
      </c>
      <c r="D16" s="7">
        <v>6</v>
      </c>
      <c r="E16" s="7">
        <v>9</v>
      </c>
      <c r="F16" s="7">
        <v>7</v>
      </c>
      <c r="G16" s="7">
        <v>6</v>
      </c>
      <c r="H16" s="7">
        <v>8</v>
      </c>
      <c r="I16" s="7">
        <v>8</v>
      </c>
      <c r="J16" s="7">
        <v>10</v>
      </c>
    </row>
    <row r="17" spans="1:10" x14ac:dyDescent="0.2">
      <c r="A17" s="21" t="s">
        <v>17</v>
      </c>
      <c r="B17" s="20">
        <v>252</v>
      </c>
      <c r="C17" s="20">
        <v>296</v>
      </c>
      <c r="D17" s="20">
        <v>363</v>
      </c>
      <c r="E17" s="20">
        <v>412</v>
      </c>
      <c r="F17" s="20">
        <v>412</v>
      </c>
      <c r="G17" s="20">
        <v>362</v>
      </c>
      <c r="H17" s="20">
        <v>360</v>
      </c>
      <c r="I17" s="20">
        <v>416</v>
      </c>
      <c r="J17" s="20">
        <v>378</v>
      </c>
    </row>
    <row r="18" spans="1:10" x14ac:dyDescent="0.2">
      <c r="A18" s="22" t="s">
        <v>50</v>
      </c>
      <c r="B18" s="7">
        <v>244</v>
      </c>
      <c r="C18" s="7">
        <v>286</v>
      </c>
      <c r="D18" s="7">
        <v>359</v>
      </c>
      <c r="E18" s="7">
        <v>402</v>
      </c>
      <c r="F18" s="7">
        <v>392</v>
      </c>
      <c r="G18" s="7">
        <v>353</v>
      </c>
      <c r="H18" s="7">
        <v>354</v>
      </c>
      <c r="I18" s="7">
        <v>410</v>
      </c>
      <c r="J18" s="7">
        <v>369</v>
      </c>
    </row>
    <row r="19" spans="1:10" x14ac:dyDescent="0.2">
      <c r="A19" s="23" t="s">
        <v>51</v>
      </c>
      <c r="B19" s="11">
        <v>8</v>
      </c>
      <c r="C19" s="11">
        <v>10</v>
      </c>
      <c r="D19" s="11">
        <v>4</v>
      </c>
      <c r="E19" s="11">
        <v>10</v>
      </c>
      <c r="F19" s="11">
        <v>20</v>
      </c>
      <c r="G19" s="11">
        <v>9</v>
      </c>
      <c r="H19" s="11">
        <v>6</v>
      </c>
      <c r="I19" s="11">
        <v>6</v>
      </c>
      <c r="J19" s="11">
        <v>9</v>
      </c>
    </row>
    <row r="20" spans="1:10" x14ac:dyDescent="0.2">
      <c r="A20" s="9" t="s">
        <v>18</v>
      </c>
      <c r="B20" s="8">
        <v>23593</v>
      </c>
      <c r="C20" s="8">
        <v>30185</v>
      </c>
      <c r="D20" s="8">
        <v>36715</v>
      </c>
      <c r="E20" s="8">
        <v>39204</v>
      </c>
      <c r="F20" s="8">
        <v>36093</v>
      </c>
      <c r="G20" s="8">
        <v>32065</v>
      </c>
      <c r="H20" s="8">
        <v>34137</v>
      </c>
      <c r="I20" s="8">
        <v>36543</v>
      </c>
      <c r="J20" s="8">
        <v>29477</v>
      </c>
    </row>
    <row r="21" spans="1:10" x14ac:dyDescent="0.2">
      <c r="A21" s="22" t="s">
        <v>50</v>
      </c>
      <c r="B21" s="7">
        <v>18350</v>
      </c>
      <c r="C21" s="7">
        <v>23743</v>
      </c>
      <c r="D21" s="7">
        <v>29809</v>
      </c>
      <c r="E21" s="7">
        <v>32594</v>
      </c>
      <c r="F21" s="7">
        <v>30105</v>
      </c>
      <c r="G21" s="7">
        <v>27276</v>
      </c>
      <c r="H21" s="7">
        <v>29363</v>
      </c>
      <c r="I21" s="7">
        <v>31771</v>
      </c>
      <c r="J21" s="7">
        <v>25504</v>
      </c>
    </row>
    <row r="22" spans="1:10" x14ac:dyDescent="0.2">
      <c r="A22" s="22" t="s">
        <v>51</v>
      </c>
      <c r="B22" s="7">
        <v>5243</v>
      </c>
      <c r="C22" s="7">
        <v>6442</v>
      </c>
      <c r="D22" s="7">
        <v>6906</v>
      </c>
      <c r="E22" s="7">
        <v>6610</v>
      </c>
      <c r="F22" s="7">
        <v>5988</v>
      </c>
      <c r="G22" s="7">
        <v>4789</v>
      </c>
      <c r="H22" s="7">
        <v>4774</v>
      </c>
      <c r="I22" s="7">
        <v>4772</v>
      </c>
      <c r="J22" s="7">
        <v>3973</v>
      </c>
    </row>
    <row r="23" spans="1:10" x14ac:dyDescent="0.2">
      <c r="A23" s="21" t="s">
        <v>15</v>
      </c>
      <c r="B23" s="20">
        <v>19422</v>
      </c>
      <c r="C23" s="20">
        <v>25239</v>
      </c>
      <c r="D23" s="20">
        <v>30535</v>
      </c>
      <c r="E23" s="20">
        <v>33019</v>
      </c>
      <c r="F23" s="20">
        <v>30336</v>
      </c>
      <c r="G23" s="20">
        <v>27102</v>
      </c>
      <c r="H23" s="20">
        <v>29099</v>
      </c>
      <c r="I23" s="20">
        <v>31365</v>
      </c>
      <c r="J23" s="20">
        <v>24784</v>
      </c>
    </row>
    <row r="24" spans="1:10" x14ac:dyDescent="0.2">
      <c r="A24" s="22" t="s">
        <v>50</v>
      </c>
      <c r="B24" s="7">
        <v>14242</v>
      </c>
      <c r="C24" s="7">
        <v>18940</v>
      </c>
      <c r="D24" s="7">
        <v>23808</v>
      </c>
      <c r="E24" s="7">
        <v>26534</v>
      </c>
      <c r="F24" s="7">
        <v>24515</v>
      </c>
      <c r="G24" s="7">
        <v>22399</v>
      </c>
      <c r="H24" s="7">
        <v>24426</v>
      </c>
      <c r="I24" s="7">
        <v>26695</v>
      </c>
      <c r="J24" s="7">
        <v>20964</v>
      </c>
    </row>
    <row r="25" spans="1:10" x14ac:dyDescent="0.2">
      <c r="A25" s="22" t="s">
        <v>52</v>
      </c>
      <c r="B25" s="7">
        <v>5020</v>
      </c>
      <c r="C25" s="7">
        <v>6050</v>
      </c>
      <c r="D25" s="7">
        <v>6426</v>
      </c>
      <c r="E25" s="7">
        <v>6167</v>
      </c>
      <c r="F25" s="7">
        <v>5533</v>
      </c>
      <c r="G25" s="7">
        <v>4578</v>
      </c>
      <c r="H25" s="7">
        <v>4530</v>
      </c>
      <c r="I25" s="7">
        <v>4522</v>
      </c>
      <c r="J25" s="7">
        <v>3647</v>
      </c>
    </row>
    <row r="26" spans="1:10" x14ac:dyDescent="0.2">
      <c r="A26" s="22" t="s">
        <v>53</v>
      </c>
      <c r="B26" s="7">
        <v>160</v>
      </c>
      <c r="C26" s="7">
        <v>249</v>
      </c>
      <c r="D26" s="7">
        <v>301</v>
      </c>
      <c r="E26" s="7">
        <v>318</v>
      </c>
      <c r="F26" s="7">
        <v>288</v>
      </c>
      <c r="G26" s="7">
        <v>125</v>
      </c>
      <c r="H26" s="7">
        <v>143</v>
      </c>
      <c r="I26" s="7">
        <v>148</v>
      </c>
      <c r="J26" s="7">
        <v>173</v>
      </c>
    </row>
    <row r="27" spans="1:10" x14ac:dyDescent="0.2">
      <c r="A27" s="21" t="s">
        <v>16</v>
      </c>
      <c r="B27" s="20">
        <v>1394</v>
      </c>
      <c r="C27" s="20">
        <v>1732</v>
      </c>
      <c r="D27" s="20">
        <v>2110</v>
      </c>
      <c r="E27" s="20">
        <v>2131</v>
      </c>
      <c r="F27" s="20">
        <v>1864</v>
      </c>
      <c r="G27" s="20">
        <v>1694</v>
      </c>
      <c r="H27" s="20">
        <v>1705</v>
      </c>
      <c r="I27" s="20">
        <v>1678</v>
      </c>
      <c r="J27" s="20">
        <v>1342</v>
      </c>
    </row>
    <row r="28" spans="1:10" x14ac:dyDescent="0.2">
      <c r="A28" s="22" t="s">
        <v>50</v>
      </c>
      <c r="B28" s="7">
        <v>1367</v>
      </c>
      <c r="C28" s="7">
        <v>1642</v>
      </c>
      <c r="D28" s="7">
        <v>2012</v>
      </c>
      <c r="E28" s="7">
        <v>2074</v>
      </c>
      <c r="F28" s="7">
        <v>1809</v>
      </c>
      <c r="G28" s="7">
        <v>1652</v>
      </c>
      <c r="H28" s="7">
        <v>1675</v>
      </c>
      <c r="I28" s="7">
        <v>1637</v>
      </c>
      <c r="J28" s="7">
        <v>1258</v>
      </c>
    </row>
    <row r="29" spans="1:10" x14ac:dyDescent="0.2">
      <c r="A29" s="22" t="s">
        <v>51</v>
      </c>
      <c r="B29" s="7">
        <v>27</v>
      </c>
      <c r="C29" s="7">
        <v>90</v>
      </c>
      <c r="D29" s="7">
        <v>98</v>
      </c>
      <c r="E29" s="7">
        <v>57</v>
      </c>
      <c r="F29" s="7">
        <v>55</v>
      </c>
      <c r="G29" s="7">
        <v>42</v>
      </c>
      <c r="H29" s="7">
        <v>30</v>
      </c>
      <c r="I29" s="7">
        <v>41</v>
      </c>
      <c r="J29" s="7">
        <v>84</v>
      </c>
    </row>
    <row r="30" spans="1:10" x14ac:dyDescent="0.2">
      <c r="A30" s="21" t="s">
        <v>17</v>
      </c>
      <c r="B30" s="20">
        <v>2777</v>
      </c>
      <c r="C30" s="20">
        <v>3214</v>
      </c>
      <c r="D30" s="20">
        <v>4070</v>
      </c>
      <c r="E30" s="20">
        <v>4054</v>
      </c>
      <c r="F30" s="20">
        <v>3893</v>
      </c>
      <c r="G30" s="20">
        <v>3269</v>
      </c>
      <c r="H30" s="20">
        <v>3333</v>
      </c>
      <c r="I30" s="20">
        <v>3500</v>
      </c>
      <c r="J30" s="20">
        <v>3351</v>
      </c>
    </row>
    <row r="31" spans="1:10" x14ac:dyDescent="0.2">
      <c r="A31" s="22" t="s">
        <v>50</v>
      </c>
      <c r="B31" s="7">
        <v>2741</v>
      </c>
      <c r="C31" s="7">
        <v>3161</v>
      </c>
      <c r="D31" s="7">
        <v>3989</v>
      </c>
      <c r="E31" s="7">
        <v>3986</v>
      </c>
      <c r="F31" s="7">
        <v>3781</v>
      </c>
      <c r="G31" s="7">
        <v>3225</v>
      </c>
      <c r="H31" s="7">
        <v>3262</v>
      </c>
      <c r="I31" s="7">
        <v>3439</v>
      </c>
      <c r="J31" s="7">
        <v>3282</v>
      </c>
    </row>
    <row r="32" spans="1:10" x14ac:dyDescent="0.2">
      <c r="A32" s="23" t="s">
        <v>51</v>
      </c>
      <c r="B32" s="11">
        <v>36</v>
      </c>
      <c r="C32" s="11">
        <v>53</v>
      </c>
      <c r="D32" s="11">
        <v>81</v>
      </c>
      <c r="E32" s="11">
        <v>68</v>
      </c>
      <c r="F32" s="11">
        <v>112</v>
      </c>
      <c r="G32" s="11">
        <v>44</v>
      </c>
      <c r="H32" s="11">
        <v>71</v>
      </c>
      <c r="I32" s="11">
        <v>61</v>
      </c>
      <c r="J32" s="11">
        <v>69</v>
      </c>
    </row>
    <row r="33" spans="1:10" x14ac:dyDescent="0.2">
      <c r="A33" s="9" t="s">
        <v>19</v>
      </c>
      <c r="B33" s="8">
        <v>27141</v>
      </c>
      <c r="C33" s="8">
        <v>34631</v>
      </c>
      <c r="D33" s="8">
        <v>41810</v>
      </c>
      <c r="E33" s="8">
        <v>44890</v>
      </c>
      <c r="F33" s="8">
        <v>41640</v>
      </c>
      <c r="G33" s="8">
        <v>37354</v>
      </c>
      <c r="H33" s="8">
        <v>39946</v>
      </c>
      <c r="I33" s="8">
        <v>43080</v>
      </c>
      <c r="J33" s="8">
        <v>34979</v>
      </c>
    </row>
    <row r="34" spans="1:10" x14ac:dyDescent="0.2">
      <c r="A34" s="22" t="s">
        <v>50</v>
      </c>
      <c r="B34" s="7">
        <v>21164</v>
      </c>
      <c r="C34" s="7">
        <v>27360</v>
      </c>
      <c r="D34" s="7">
        <v>34065</v>
      </c>
      <c r="E34" s="7">
        <v>37463</v>
      </c>
      <c r="F34" s="7">
        <v>34891</v>
      </c>
      <c r="G34" s="7">
        <v>31973</v>
      </c>
      <c r="H34" s="7">
        <v>34473</v>
      </c>
      <c r="I34" s="7">
        <v>37650</v>
      </c>
      <c r="J34" s="7">
        <v>30408</v>
      </c>
    </row>
    <row r="35" spans="1:10" x14ac:dyDescent="0.2">
      <c r="A35" s="22" t="s">
        <v>51</v>
      </c>
      <c r="B35" s="7">
        <v>5977</v>
      </c>
      <c r="C35" s="7">
        <v>7271</v>
      </c>
      <c r="D35" s="7">
        <v>7745</v>
      </c>
      <c r="E35" s="7">
        <v>7427</v>
      </c>
      <c r="F35" s="7">
        <v>6749</v>
      </c>
      <c r="G35" s="7">
        <v>5381</v>
      </c>
      <c r="H35" s="7">
        <v>5473</v>
      </c>
      <c r="I35" s="7">
        <v>5430</v>
      </c>
      <c r="J35" s="7">
        <v>4571</v>
      </c>
    </row>
    <row r="36" spans="1:10" x14ac:dyDescent="0.2">
      <c r="A36" s="21" t="s">
        <v>15</v>
      </c>
      <c r="B36" s="20">
        <v>22467</v>
      </c>
      <c r="C36" s="20">
        <v>29023</v>
      </c>
      <c r="D36" s="20">
        <v>34874</v>
      </c>
      <c r="E36" s="20">
        <v>37820</v>
      </c>
      <c r="F36" s="20">
        <v>35009</v>
      </c>
      <c r="G36" s="20">
        <v>31583</v>
      </c>
      <c r="H36" s="20">
        <v>33985</v>
      </c>
      <c r="I36" s="20">
        <v>36964</v>
      </c>
      <c r="J36" s="20">
        <v>29524</v>
      </c>
    </row>
    <row r="37" spans="1:10" x14ac:dyDescent="0.2">
      <c r="A37" s="22" t="s">
        <v>50</v>
      </c>
      <c r="B37" s="7">
        <v>16567</v>
      </c>
      <c r="C37" s="7">
        <v>21911</v>
      </c>
      <c r="D37" s="7">
        <v>27320</v>
      </c>
      <c r="E37" s="7">
        <v>30541</v>
      </c>
      <c r="F37" s="7">
        <v>28458</v>
      </c>
      <c r="G37" s="7">
        <v>26309</v>
      </c>
      <c r="H37" s="7">
        <v>28633</v>
      </c>
      <c r="I37" s="7">
        <v>31654</v>
      </c>
      <c r="J37" s="7">
        <v>25131</v>
      </c>
    </row>
    <row r="38" spans="1:10" x14ac:dyDescent="0.2">
      <c r="A38" s="22" t="s">
        <v>52</v>
      </c>
      <c r="B38" s="7">
        <v>5686</v>
      </c>
      <c r="C38" s="7">
        <v>6796</v>
      </c>
      <c r="D38" s="7">
        <v>7208</v>
      </c>
      <c r="E38" s="7">
        <v>6913</v>
      </c>
      <c r="F38" s="7">
        <v>6205</v>
      </c>
      <c r="G38" s="7">
        <v>5130</v>
      </c>
      <c r="H38" s="7">
        <v>5184</v>
      </c>
      <c r="I38" s="7">
        <v>5126</v>
      </c>
      <c r="J38" s="7">
        <v>4186</v>
      </c>
    </row>
    <row r="39" spans="1:10" x14ac:dyDescent="0.2">
      <c r="A39" s="22" t="s">
        <v>53</v>
      </c>
      <c r="B39" s="7">
        <v>214</v>
      </c>
      <c r="C39" s="7">
        <v>316</v>
      </c>
      <c r="D39" s="7">
        <v>346</v>
      </c>
      <c r="E39" s="7">
        <v>366</v>
      </c>
      <c r="F39" s="7">
        <v>346</v>
      </c>
      <c r="G39" s="7">
        <v>144</v>
      </c>
      <c r="H39" s="7">
        <v>168</v>
      </c>
      <c r="I39" s="7">
        <v>184</v>
      </c>
      <c r="J39" s="7">
        <v>207</v>
      </c>
    </row>
    <row r="40" spans="1:10" x14ac:dyDescent="0.2">
      <c r="A40" s="21" t="s">
        <v>16</v>
      </c>
      <c r="B40" s="20">
        <v>1612</v>
      </c>
      <c r="C40" s="20">
        <v>2064</v>
      </c>
      <c r="D40" s="20">
        <v>2473</v>
      </c>
      <c r="E40" s="20">
        <v>2573</v>
      </c>
      <c r="F40" s="20">
        <v>2300</v>
      </c>
      <c r="G40" s="20">
        <v>2113</v>
      </c>
      <c r="H40" s="20">
        <v>2226</v>
      </c>
      <c r="I40" s="20">
        <v>2194</v>
      </c>
      <c r="J40" s="20">
        <v>1720</v>
      </c>
    </row>
    <row r="41" spans="1:10" x14ac:dyDescent="0.2">
      <c r="A41" s="22" t="s">
        <v>50</v>
      </c>
      <c r="B41" s="7">
        <v>1581</v>
      </c>
      <c r="C41" s="7">
        <v>1970</v>
      </c>
      <c r="D41" s="7">
        <v>2369</v>
      </c>
      <c r="E41" s="7">
        <v>2507</v>
      </c>
      <c r="F41" s="7">
        <v>2238</v>
      </c>
      <c r="G41" s="7">
        <v>2063</v>
      </c>
      <c r="H41" s="7">
        <v>2186</v>
      </c>
      <c r="I41" s="7">
        <v>2143</v>
      </c>
      <c r="J41" s="7">
        <v>1624</v>
      </c>
    </row>
    <row r="42" spans="1:10" x14ac:dyDescent="0.2">
      <c r="A42" s="22" t="s">
        <v>51</v>
      </c>
      <c r="B42" s="7">
        <v>31</v>
      </c>
      <c r="C42" s="7">
        <v>94</v>
      </c>
      <c r="D42" s="7">
        <v>104</v>
      </c>
      <c r="E42" s="7">
        <v>66</v>
      </c>
      <c r="F42" s="7">
        <v>62</v>
      </c>
      <c r="G42" s="7">
        <v>50</v>
      </c>
      <c r="H42" s="7">
        <v>40</v>
      </c>
      <c r="I42" s="7">
        <v>51</v>
      </c>
      <c r="J42" s="7">
        <v>96</v>
      </c>
    </row>
    <row r="43" spans="1:10" x14ac:dyDescent="0.2">
      <c r="A43" s="21" t="s">
        <v>17</v>
      </c>
      <c r="B43" s="20">
        <v>3062</v>
      </c>
      <c r="C43" s="20">
        <v>3544</v>
      </c>
      <c r="D43" s="20">
        <v>4463</v>
      </c>
      <c r="E43" s="20">
        <v>4497</v>
      </c>
      <c r="F43" s="20">
        <v>4331</v>
      </c>
      <c r="G43" s="20">
        <v>3658</v>
      </c>
      <c r="H43" s="20">
        <v>3735</v>
      </c>
      <c r="I43" s="20">
        <v>3922</v>
      </c>
      <c r="J43" s="20">
        <v>3735</v>
      </c>
    </row>
    <row r="44" spans="1:10" x14ac:dyDescent="0.2">
      <c r="A44" s="22" t="s">
        <v>50</v>
      </c>
      <c r="B44" s="7">
        <v>3016</v>
      </c>
      <c r="C44" s="7">
        <v>3479</v>
      </c>
      <c r="D44" s="7">
        <v>4376</v>
      </c>
      <c r="E44" s="7">
        <v>4415</v>
      </c>
      <c r="F44" s="7">
        <v>4195</v>
      </c>
      <c r="G44" s="7">
        <v>3601</v>
      </c>
      <c r="H44" s="7">
        <v>3654</v>
      </c>
      <c r="I44" s="7">
        <v>3853</v>
      </c>
      <c r="J44" s="7">
        <v>3653</v>
      </c>
    </row>
    <row r="45" spans="1:10" x14ac:dyDescent="0.2">
      <c r="A45" s="23" t="s">
        <v>51</v>
      </c>
      <c r="B45" s="11">
        <v>46</v>
      </c>
      <c r="C45" s="11">
        <v>65</v>
      </c>
      <c r="D45" s="11">
        <v>87</v>
      </c>
      <c r="E45" s="11">
        <v>82</v>
      </c>
      <c r="F45" s="11">
        <v>136</v>
      </c>
      <c r="G45" s="11">
        <v>57</v>
      </c>
      <c r="H45" s="11">
        <v>81</v>
      </c>
      <c r="I45" s="11">
        <v>69</v>
      </c>
      <c r="J45" s="11">
        <v>82</v>
      </c>
    </row>
    <row r="47" spans="1:10" x14ac:dyDescent="0.2">
      <c r="A47" s="13" t="s">
        <v>20</v>
      </c>
    </row>
    <row r="48" spans="1:10" x14ac:dyDescent="0.2">
      <c r="A48" s="13" t="s">
        <v>44</v>
      </c>
    </row>
    <row r="49" spans="1:1" x14ac:dyDescent="0.2">
      <c r="A49" s="13" t="s">
        <v>45</v>
      </c>
    </row>
    <row r="50" spans="1:1" x14ac:dyDescent="0.2">
      <c r="A50" s="13" t="s">
        <v>32</v>
      </c>
    </row>
    <row r="51" spans="1:1" x14ac:dyDescent="0.2">
      <c r="A51" s="13"/>
    </row>
    <row r="52" spans="1:1" x14ac:dyDescent="0.2">
      <c r="A52" s="13" t="s">
        <v>141</v>
      </c>
    </row>
    <row r="53" spans="1:1" x14ac:dyDescent="0.2">
      <c r="A53" s="13" t="s">
        <v>276</v>
      </c>
    </row>
  </sheetData>
  <mergeCells count="1">
    <mergeCell ref="B6:J6"/>
  </mergeCells>
  <conditionalFormatting sqref="B7:J19">
    <cfRule type="expression" dxfId="17" priority="3">
      <formula>B7=2</formula>
    </cfRule>
  </conditionalFormatting>
  <conditionalFormatting sqref="B20:J32">
    <cfRule type="expression" dxfId="16" priority="2">
      <formula>B20=2</formula>
    </cfRule>
  </conditionalFormatting>
  <conditionalFormatting sqref="B33:J45">
    <cfRule type="expression" dxfId="15" priority="1">
      <formula>B33=2</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54"/>
  <sheetViews>
    <sheetView showGridLines="0" workbookViewId="0">
      <pane xSplit="1" ySplit="6" topLeftCell="B2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HYPERLINK("#'Contents'!A14", "Link to contents")</f>
        <v>Link to contents</v>
      </c>
    </row>
    <row r="3" spans="1:10" ht="15" x14ac:dyDescent="0.25">
      <c r="A3" s="2" t="s">
        <v>55</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2887.7665446769302</v>
      </c>
      <c r="C7" s="15">
        <v>3590.7536196432902</v>
      </c>
      <c r="D7" s="15">
        <v>4006.9622197194599</v>
      </c>
      <c r="E7" s="15">
        <v>4378.6327812632999</v>
      </c>
      <c r="F7" s="15">
        <v>4165.3464810936503</v>
      </c>
      <c r="G7" s="15">
        <v>3865.8499096518799</v>
      </c>
      <c r="H7" s="15">
        <v>4091.4508299177401</v>
      </c>
      <c r="I7" s="15">
        <v>4542.3145785459501</v>
      </c>
      <c r="J7" s="15">
        <v>3720.43363994744</v>
      </c>
    </row>
    <row r="8" spans="1:10" x14ac:dyDescent="0.2">
      <c r="A8" s="22" t="s">
        <v>50</v>
      </c>
      <c r="B8" s="14">
        <v>2340.1166581186899</v>
      </c>
      <c r="C8" s="14">
        <v>2959.8201670961498</v>
      </c>
      <c r="D8" s="14">
        <v>3395.9250537524299</v>
      </c>
      <c r="E8" s="14">
        <v>3793.8072144400198</v>
      </c>
      <c r="F8" s="14">
        <v>3645.2577646231498</v>
      </c>
      <c r="G8" s="14">
        <v>3466.9685768483901</v>
      </c>
      <c r="H8" s="14">
        <v>3645.9695939071498</v>
      </c>
      <c r="I8" s="14">
        <v>4124.3144939590902</v>
      </c>
      <c r="J8" s="14">
        <v>3339.2192290845401</v>
      </c>
    </row>
    <row r="9" spans="1:10" x14ac:dyDescent="0.2">
      <c r="A9" s="22" t="s">
        <v>51</v>
      </c>
      <c r="B9" s="14">
        <v>547.64988655823799</v>
      </c>
      <c r="C9" s="14">
        <v>630.93345254714097</v>
      </c>
      <c r="D9" s="14">
        <v>611.03716596703202</v>
      </c>
      <c r="E9" s="14">
        <v>584.825566823283</v>
      </c>
      <c r="F9" s="14">
        <v>520.08871647050603</v>
      </c>
      <c r="G9" s="14">
        <v>398.88133280349098</v>
      </c>
      <c r="H9" s="14">
        <v>445.48123601058097</v>
      </c>
      <c r="I9" s="14">
        <v>418.00008458686398</v>
      </c>
      <c r="J9" s="14">
        <v>381.21441086290002</v>
      </c>
    </row>
    <row r="10" spans="1:10" x14ac:dyDescent="0.2">
      <c r="A10" s="21" t="s">
        <v>15</v>
      </c>
      <c r="B10" s="24">
        <v>2482.67948573068</v>
      </c>
      <c r="C10" s="24">
        <v>3064.4134132403201</v>
      </c>
      <c r="D10" s="24">
        <v>3415.58308590151</v>
      </c>
      <c r="E10" s="24">
        <v>3704.6909375907599</v>
      </c>
      <c r="F10" s="24">
        <v>3513.1104087294498</v>
      </c>
      <c r="G10" s="24">
        <v>3284.7727800979201</v>
      </c>
      <c r="H10" s="24">
        <v>3454.1147059678501</v>
      </c>
      <c r="I10" s="24">
        <v>3886.76638518038</v>
      </c>
      <c r="J10" s="24">
        <v>3205.7599649583899</v>
      </c>
    </row>
    <row r="11" spans="1:10" x14ac:dyDescent="0.2">
      <c r="A11" s="22" t="s">
        <v>50</v>
      </c>
      <c r="B11" s="14">
        <v>1945.4610255830701</v>
      </c>
      <c r="C11" s="14">
        <v>2445.2888755804302</v>
      </c>
      <c r="D11" s="14">
        <v>2812.7367666632499</v>
      </c>
      <c r="E11" s="14">
        <v>3134.9833105901198</v>
      </c>
      <c r="F11" s="14">
        <v>3013.8870642421598</v>
      </c>
      <c r="G11" s="14">
        <v>2897.1381014148301</v>
      </c>
      <c r="H11" s="14">
        <v>3018.8075928025401</v>
      </c>
      <c r="I11" s="14">
        <v>3478.6347680205299</v>
      </c>
      <c r="J11" s="14">
        <v>2837.5492772667499</v>
      </c>
    </row>
    <row r="12" spans="1:10" x14ac:dyDescent="0.2">
      <c r="A12" s="22" t="s">
        <v>52</v>
      </c>
      <c r="B12" s="14">
        <v>498.96989664195002</v>
      </c>
      <c r="C12" s="14">
        <v>569.35839634935803</v>
      </c>
      <c r="D12" s="14">
        <v>569.26384765025102</v>
      </c>
      <c r="E12" s="14">
        <v>533.10629900897902</v>
      </c>
      <c r="F12" s="14">
        <v>455.94701741099402</v>
      </c>
      <c r="G12" s="14">
        <v>377.88757844541198</v>
      </c>
      <c r="H12" s="14">
        <v>421.499375018168</v>
      </c>
      <c r="I12" s="14">
        <v>389.09957283633798</v>
      </c>
      <c r="J12" s="14">
        <v>346.30968024529102</v>
      </c>
    </row>
    <row r="13" spans="1:10" x14ac:dyDescent="0.2">
      <c r="A13" s="22" t="s">
        <v>53</v>
      </c>
      <c r="B13" s="14">
        <v>38.248563505654701</v>
      </c>
      <c r="C13" s="14">
        <v>49.766141310536497</v>
      </c>
      <c r="D13" s="14">
        <v>33.582471588000402</v>
      </c>
      <c r="E13" s="14">
        <v>36.6013279916613</v>
      </c>
      <c r="F13" s="14">
        <v>43.276327076297697</v>
      </c>
      <c r="G13" s="14">
        <v>9.7471002376792892</v>
      </c>
      <c r="H13" s="14">
        <v>13.8077381471469</v>
      </c>
      <c r="I13" s="14">
        <v>19.032044323516601</v>
      </c>
      <c r="J13" s="14">
        <v>21.901007446342501</v>
      </c>
    </row>
    <row r="14" spans="1:10" x14ac:dyDescent="0.2">
      <c r="A14" s="21" t="s">
        <v>16</v>
      </c>
      <c r="B14" s="24">
        <v>186.027104322957</v>
      </c>
      <c r="C14" s="24">
        <v>276.66600592976198</v>
      </c>
      <c r="D14" s="24">
        <v>294.05139756322302</v>
      </c>
      <c r="E14" s="24">
        <v>346.121253834188</v>
      </c>
      <c r="F14" s="24">
        <v>333.84595173143902</v>
      </c>
      <c r="G14" s="24">
        <v>309.65787678165702</v>
      </c>
      <c r="H14" s="24">
        <v>375.71582221447102</v>
      </c>
      <c r="I14" s="24">
        <v>362.31373267731499</v>
      </c>
      <c r="J14" s="24">
        <v>255.968024529128</v>
      </c>
    </row>
    <row r="15" spans="1:10" x14ac:dyDescent="0.2">
      <c r="A15" s="22" t="s">
        <v>50</v>
      </c>
      <c r="B15" s="14">
        <v>182.549962186079</v>
      </c>
      <c r="C15" s="14">
        <v>273.29203024769203</v>
      </c>
      <c r="D15" s="14">
        <v>289.13688952595498</v>
      </c>
      <c r="E15" s="14">
        <v>338.96012444451497</v>
      </c>
      <c r="F15" s="14">
        <v>328.43641084690199</v>
      </c>
      <c r="G15" s="14">
        <v>305.15921513349798</v>
      </c>
      <c r="H15" s="14">
        <v>369.90203773146101</v>
      </c>
      <c r="I15" s="14">
        <v>356.67460843331003</v>
      </c>
      <c r="J15" s="14">
        <v>249.12395970214601</v>
      </c>
    </row>
    <row r="16" spans="1:10" x14ac:dyDescent="0.2">
      <c r="A16" s="22" t="s">
        <v>51</v>
      </c>
      <c r="B16" s="14">
        <v>3.4771421368777</v>
      </c>
      <c r="C16" s="14">
        <v>3.3739756820702702</v>
      </c>
      <c r="D16" s="14">
        <v>4.9145080372683498</v>
      </c>
      <c r="E16" s="14">
        <v>7.1611293896728601</v>
      </c>
      <c r="F16" s="14">
        <v>5.4095408845372104</v>
      </c>
      <c r="G16" s="14">
        <v>4.4986616481596702</v>
      </c>
      <c r="H16" s="14">
        <v>5.8137844830092096</v>
      </c>
      <c r="I16" s="14">
        <v>5.6391242440049103</v>
      </c>
      <c r="J16" s="14">
        <v>6.8440648269820397</v>
      </c>
    </row>
    <row r="17" spans="1:10" x14ac:dyDescent="0.2">
      <c r="A17" s="21" t="s">
        <v>17</v>
      </c>
      <c r="B17" s="24">
        <v>219.059954623295</v>
      </c>
      <c r="C17" s="24">
        <v>249.67420047319999</v>
      </c>
      <c r="D17" s="24">
        <v>297.32773625473499</v>
      </c>
      <c r="E17" s="24">
        <v>327.82058983835702</v>
      </c>
      <c r="F17" s="24">
        <v>318.39012063276198</v>
      </c>
      <c r="G17" s="24">
        <v>271.41925277230001</v>
      </c>
      <c r="H17" s="24">
        <v>261.62030173541501</v>
      </c>
      <c r="I17" s="24">
        <v>293.23446068825501</v>
      </c>
      <c r="J17" s="24">
        <v>258.705650459921</v>
      </c>
    </row>
    <row r="18" spans="1:10" x14ac:dyDescent="0.2">
      <c r="A18" s="22" t="s">
        <v>50</v>
      </c>
      <c r="B18" s="14">
        <v>212.10567034953999</v>
      </c>
      <c r="C18" s="14">
        <v>241.23926126802399</v>
      </c>
      <c r="D18" s="14">
        <v>294.05139756322302</v>
      </c>
      <c r="E18" s="14">
        <v>319.86377940538802</v>
      </c>
      <c r="F18" s="14">
        <v>302.93428953408397</v>
      </c>
      <c r="G18" s="14">
        <v>264.67126030006102</v>
      </c>
      <c r="H18" s="14">
        <v>257.25996337315797</v>
      </c>
      <c r="I18" s="14">
        <v>289.00511750525101</v>
      </c>
      <c r="J18" s="14">
        <v>252.54599211563701</v>
      </c>
    </row>
    <row r="19" spans="1:10" x14ac:dyDescent="0.2">
      <c r="A19" s="23" t="s">
        <v>51</v>
      </c>
      <c r="B19" s="16">
        <v>6.9542842737554</v>
      </c>
      <c r="C19" s="16">
        <v>8.4349392051756809</v>
      </c>
      <c r="D19" s="16">
        <v>3.2763386915122399</v>
      </c>
      <c r="E19" s="16">
        <v>7.9568104329698404</v>
      </c>
      <c r="F19" s="16">
        <v>15.4558310986778</v>
      </c>
      <c r="G19" s="16">
        <v>6.7479924722395097</v>
      </c>
      <c r="H19" s="16">
        <v>4.3603383622569103</v>
      </c>
      <c r="I19" s="16">
        <v>4.2293431830036798</v>
      </c>
      <c r="J19" s="16">
        <v>6.15965834428384</v>
      </c>
    </row>
    <row r="20" spans="1:10" x14ac:dyDescent="0.2">
      <c r="A20" s="9" t="s">
        <v>18</v>
      </c>
      <c r="B20" s="15">
        <v>694.43391773844098</v>
      </c>
      <c r="C20" s="15">
        <v>873.24672612034703</v>
      </c>
      <c r="D20" s="15">
        <v>1047.30904473948</v>
      </c>
      <c r="E20" s="15">
        <v>1103.0673256821501</v>
      </c>
      <c r="F20" s="15">
        <v>999.27171909869298</v>
      </c>
      <c r="G20" s="15">
        <v>872.21214789007797</v>
      </c>
      <c r="H20" s="15">
        <v>912.09225605967401</v>
      </c>
      <c r="I20" s="15">
        <v>959.14619374369897</v>
      </c>
      <c r="J20" s="15">
        <v>760.50542121659703</v>
      </c>
    </row>
    <row r="21" spans="1:10" x14ac:dyDescent="0.2">
      <c r="A21" s="22" t="s">
        <v>50</v>
      </c>
      <c r="B21" s="14">
        <v>540.11199891918704</v>
      </c>
      <c r="C21" s="14">
        <v>686.88080232815696</v>
      </c>
      <c r="D21" s="14">
        <v>850.31282349555102</v>
      </c>
      <c r="E21" s="14">
        <v>917.08438968686596</v>
      </c>
      <c r="F21" s="14">
        <v>833.48779828404804</v>
      </c>
      <c r="G21" s="14">
        <v>741.94475427568204</v>
      </c>
      <c r="H21" s="14">
        <v>784.53774246946796</v>
      </c>
      <c r="I21" s="14">
        <v>833.89523907262799</v>
      </c>
      <c r="J21" s="14">
        <v>658.00218009662103</v>
      </c>
    </row>
    <row r="22" spans="1:10" x14ac:dyDescent="0.2">
      <c r="A22" s="22" t="s">
        <v>51</v>
      </c>
      <c r="B22" s="14">
        <v>154.321918819253</v>
      </c>
      <c r="C22" s="14">
        <v>186.36592379219101</v>
      </c>
      <c r="D22" s="14">
        <v>196.996221243929</v>
      </c>
      <c r="E22" s="14">
        <v>185.982935995281</v>
      </c>
      <c r="F22" s="14">
        <v>165.783920814645</v>
      </c>
      <c r="G22" s="14">
        <v>130.26739361439499</v>
      </c>
      <c r="H22" s="14">
        <v>127.55451359020699</v>
      </c>
      <c r="I22" s="14">
        <v>125.250954671071</v>
      </c>
      <c r="J22" s="14">
        <v>102.503241119976</v>
      </c>
    </row>
    <row r="23" spans="1:10" x14ac:dyDescent="0.2">
      <c r="A23" s="21" t="s">
        <v>15</v>
      </c>
      <c r="B23" s="24">
        <v>571.66513585877101</v>
      </c>
      <c r="C23" s="24">
        <v>730.15981847114301</v>
      </c>
      <c r="D23" s="24">
        <v>871.02224380008204</v>
      </c>
      <c r="E23" s="24">
        <v>929.04244532952805</v>
      </c>
      <c r="F23" s="24">
        <v>839.88327017920199</v>
      </c>
      <c r="G23" s="24">
        <v>737.21171470815204</v>
      </c>
      <c r="H23" s="24">
        <v>777.48403664881096</v>
      </c>
      <c r="I23" s="24">
        <v>823.23893404403395</v>
      </c>
      <c r="J23" s="24">
        <v>639.42620888937597</v>
      </c>
    </row>
    <row r="24" spans="1:10" x14ac:dyDescent="0.2">
      <c r="A24" s="22" t="s">
        <v>50</v>
      </c>
      <c r="B24" s="14">
        <v>419.19755251264701</v>
      </c>
      <c r="C24" s="14">
        <v>547.93085945732605</v>
      </c>
      <c r="D24" s="14">
        <v>679.13206420148504</v>
      </c>
      <c r="E24" s="14">
        <v>746.57658452326496</v>
      </c>
      <c r="F24" s="14">
        <v>678.72291562642204</v>
      </c>
      <c r="G24" s="14">
        <v>609.28363950069695</v>
      </c>
      <c r="H24" s="14">
        <v>652.62809990665903</v>
      </c>
      <c r="I24" s="14">
        <v>700.66517915847203</v>
      </c>
      <c r="J24" s="14">
        <v>540.870361650939</v>
      </c>
    </row>
    <row r="25" spans="1:10" x14ac:dyDescent="0.2">
      <c r="A25" s="22" t="s">
        <v>52</v>
      </c>
      <c r="B25" s="14">
        <v>147.75815992230599</v>
      </c>
      <c r="C25" s="14">
        <v>175.02543293119399</v>
      </c>
      <c r="D25" s="14">
        <v>183.30404253018901</v>
      </c>
      <c r="E25" s="14">
        <v>173.51842152540101</v>
      </c>
      <c r="F25" s="14">
        <v>153.18677920297699</v>
      </c>
      <c r="G25" s="14">
        <v>124.52790310434401</v>
      </c>
      <c r="H25" s="14">
        <v>121.03517942262999</v>
      </c>
      <c r="I25" s="14">
        <v>118.689190490901</v>
      </c>
      <c r="J25" s="14">
        <v>94.092454156695993</v>
      </c>
    </row>
    <row r="26" spans="1:10" x14ac:dyDescent="0.2">
      <c r="A26" s="22" t="s">
        <v>53</v>
      </c>
      <c r="B26" s="14">
        <v>4.7094234238185297</v>
      </c>
      <c r="C26" s="14">
        <v>7.2035260826227097</v>
      </c>
      <c r="D26" s="14">
        <v>8.5861370684075506</v>
      </c>
      <c r="E26" s="14">
        <v>8.9474392808622305</v>
      </c>
      <c r="F26" s="14">
        <v>7.9735753498025499</v>
      </c>
      <c r="G26" s="14">
        <v>3.4001721031111698</v>
      </c>
      <c r="H26" s="14">
        <v>3.8207573195223201</v>
      </c>
      <c r="I26" s="14">
        <v>3.88456439466019</v>
      </c>
      <c r="J26" s="14">
        <v>4.4633930817407199</v>
      </c>
    </row>
    <row r="27" spans="1:10" x14ac:dyDescent="0.2">
      <c r="A27" s="21" t="s">
        <v>16</v>
      </c>
      <c r="B27" s="24">
        <v>41.030851580018897</v>
      </c>
      <c r="C27" s="24">
        <v>50.106454518484099</v>
      </c>
      <c r="D27" s="24">
        <v>60.188535595813697</v>
      </c>
      <c r="E27" s="24">
        <v>59.9590978223818</v>
      </c>
      <c r="F27" s="24">
        <v>51.606751569555399</v>
      </c>
      <c r="G27" s="24">
        <v>46.079132341362602</v>
      </c>
      <c r="H27" s="24">
        <v>45.5551834250738</v>
      </c>
      <c r="I27" s="24">
        <v>44.042561177296001</v>
      </c>
      <c r="J27" s="24">
        <v>34.623546333503199</v>
      </c>
    </row>
    <row r="28" spans="1:10" x14ac:dyDescent="0.2">
      <c r="A28" s="22" t="s">
        <v>50</v>
      </c>
      <c r="B28" s="14">
        <v>40.236136377249501</v>
      </c>
      <c r="C28" s="14">
        <v>47.5027703922349</v>
      </c>
      <c r="D28" s="14">
        <v>57.393049108425203</v>
      </c>
      <c r="E28" s="14">
        <v>58.355311536189497</v>
      </c>
      <c r="F28" s="14">
        <v>50.084020165947301</v>
      </c>
      <c r="G28" s="14">
        <v>44.936674514717197</v>
      </c>
      <c r="H28" s="14">
        <v>44.753625945453699</v>
      </c>
      <c r="I28" s="14">
        <v>42.966431851748197</v>
      </c>
      <c r="J28" s="14">
        <v>32.456349692658002</v>
      </c>
    </row>
    <row r="29" spans="1:10" x14ac:dyDescent="0.2">
      <c r="A29" s="22" t="s">
        <v>51</v>
      </c>
      <c r="B29" s="14">
        <v>0.79471520276937602</v>
      </c>
      <c r="C29" s="14">
        <v>2.6036841262491701</v>
      </c>
      <c r="D29" s="14">
        <v>2.7954864873885099</v>
      </c>
      <c r="E29" s="14">
        <v>1.60378628619229</v>
      </c>
      <c r="F29" s="14">
        <v>1.5227314036081301</v>
      </c>
      <c r="G29" s="14">
        <v>1.14245782664535</v>
      </c>
      <c r="H29" s="14">
        <v>0.80155747962006696</v>
      </c>
      <c r="I29" s="14">
        <v>1.07612932554776</v>
      </c>
      <c r="J29" s="14">
        <v>2.1671966408452099</v>
      </c>
    </row>
    <row r="30" spans="1:10" x14ac:dyDescent="0.2">
      <c r="A30" s="21" t="s">
        <v>17</v>
      </c>
      <c r="B30" s="24">
        <v>81.737930299650301</v>
      </c>
      <c r="C30" s="24">
        <v>92.980453130720406</v>
      </c>
      <c r="D30" s="24">
        <v>116.098265343584</v>
      </c>
      <c r="E30" s="24">
        <v>114.065782530237</v>
      </c>
      <c r="F30" s="24">
        <v>107.781697349935</v>
      </c>
      <c r="G30" s="24">
        <v>88.921300840563305</v>
      </c>
      <c r="H30" s="24">
        <v>89.053035985789407</v>
      </c>
      <c r="I30" s="24">
        <v>91.864698522369494</v>
      </c>
      <c r="J30" s="24">
        <v>86.455665993717702</v>
      </c>
    </row>
    <row r="31" spans="1:10" x14ac:dyDescent="0.2">
      <c r="A31" s="22" t="s">
        <v>50</v>
      </c>
      <c r="B31" s="14">
        <v>80.678310029291097</v>
      </c>
      <c r="C31" s="14">
        <v>91.447172478595903</v>
      </c>
      <c r="D31" s="14">
        <v>113.78771018563999</v>
      </c>
      <c r="E31" s="14">
        <v>112.152493627411</v>
      </c>
      <c r="F31" s="14">
        <v>104.68086249167899</v>
      </c>
      <c r="G31" s="14">
        <v>87.724440260268196</v>
      </c>
      <c r="H31" s="14">
        <v>87.156016617355306</v>
      </c>
      <c r="I31" s="14">
        <v>90.263628062408202</v>
      </c>
      <c r="J31" s="14">
        <v>84.675468753023395</v>
      </c>
    </row>
    <row r="32" spans="1:10" x14ac:dyDescent="0.2">
      <c r="A32" s="23" t="s">
        <v>51</v>
      </c>
      <c r="B32" s="16">
        <v>1.0596202703591699</v>
      </c>
      <c r="C32" s="16">
        <v>1.5332806521245099</v>
      </c>
      <c r="D32" s="16">
        <v>2.3105551579435599</v>
      </c>
      <c r="E32" s="16">
        <v>1.9132889028258899</v>
      </c>
      <c r="F32" s="16">
        <v>3.1008348582565501</v>
      </c>
      <c r="G32" s="16">
        <v>1.19686058029513</v>
      </c>
      <c r="H32" s="16">
        <v>1.8970193684341601</v>
      </c>
      <c r="I32" s="16">
        <v>1.6010704599612999</v>
      </c>
      <c r="J32" s="16">
        <v>1.7801972406942801</v>
      </c>
    </row>
    <row r="33" spans="1:10" x14ac:dyDescent="0.2">
      <c r="A33" s="9" t="s">
        <v>19</v>
      </c>
      <c r="B33" s="15">
        <v>772.70179862920202</v>
      </c>
      <c r="C33" s="15">
        <v>968.64646543754998</v>
      </c>
      <c r="D33" s="15">
        <v>1152.5086496725201</v>
      </c>
      <c r="E33" s="15">
        <v>1219.91386413491</v>
      </c>
      <c r="F33" s="15">
        <v>1112.9727478038201</v>
      </c>
      <c r="G33" s="15">
        <v>980.508090294206</v>
      </c>
      <c r="H33" s="15">
        <v>1029.45184253608</v>
      </c>
      <c r="I33" s="15">
        <v>1090.1314509249801</v>
      </c>
      <c r="J33" s="15">
        <v>869.67288375413102</v>
      </c>
    </row>
    <row r="34" spans="1:10" x14ac:dyDescent="0.2">
      <c r="A34" s="22" t="s">
        <v>50</v>
      </c>
      <c r="B34" s="14">
        <v>602.53715287529701</v>
      </c>
      <c r="C34" s="14">
        <v>765.27294315414997</v>
      </c>
      <c r="D34" s="14">
        <v>939.01476084894205</v>
      </c>
      <c r="E34" s="14">
        <v>1018.08048768292</v>
      </c>
      <c r="F34" s="14">
        <v>932.58242419844396</v>
      </c>
      <c r="G34" s="14">
        <v>839.26179715630599</v>
      </c>
      <c r="H34" s="14">
        <v>888.40668321600003</v>
      </c>
      <c r="I34" s="14">
        <v>952.72630286270805</v>
      </c>
      <c r="J34" s="14">
        <v>756.02541665558203</v>
      </c>
    </row>
    <row r="35" spans="1:10" x14ac:dyDescent="0.2">
      <c r="A35" s="22" t="s">
        <v>51</v>
      </c>
      <c r="B35" s="14">
        <v>170.16464575390501</v>
      </c>
      <c r="C35" s="14">
        <v>203.37352228340001</v>
      </c>
      <c r="D35" s="14">
        <v>213.493888823574</v>
      </c>
      <c r="E35" s="14">
        <v>201.83337645199401</v>
      </c>
      <c r="F35" s="14">
        <v>180.39032360537999</v>
      </c>
      <c r="G35" s="14">
        <v>141.24629313790001</v>
      </c>
      <c r="H35" s="14">
        <v>141.04515932008101</v>
      </c>
      <c r="I35" s="14">
        <v>137.405148062271</v>
      </c>
      <c r="J35" s="14">
        <v>113.647467098549</v>
      </c>
    </row>
    <row r="36" spans="1:10" x14ac:dyDescent="0.2">
      <c r="A36" s="21" t="s">
        <v>15</v>
      </c>
      <c r="B36" s="24">
        <v>639.63344422837395</v>
      </c>
      <c r="C36" s="24">
        <v>811.78788849279601</v>
      </c>
      <c r="D36" s="24">
        <v>961.31515543361195</v>
      </c>
      <c r="E36" s="24">
        <v>1027.7821862682599</v>
      </c>
      <c r="F36" s="24">
        <v>935.73638155293099</v>
      </c>
      <c r="G36" s="24">
        <v>829.02465641596405</v>
      </c>
      <c r="H36" s="24">
        <v>875.83039274492398</v>
      </c>
      <c r="I36" s="24">
        <v>935.36719944268702</v>
      </c>
      <c r="J36" s="24">
        <v>734.046777207952</v>
      </c>
    </row>
    <row r="37" spans="1:10" x14ac:dyDescent="0.2">
      <c r="A37" s="22" t="s">
        <v>50</v>
      </c>
      <c r="B37" s="14">
        <v>471.66098146309997</v>
      </c>
      <c r="C37" s="14">
        <v>612.86167607641005</v>
      </c>
      <c r="D37" s="14">
        <v>753.08625470110405</v>
      </c>
      <c r="E37" s="14">
        <v>829.97080250711497</v>
      </c>
      <c r="F37" s="14">
        <v>760.63829147457295</v>
      </c>
      <c r="G37" s="14">
        <v>690.58701471195195</v>
      </c>
      <c r="H37" s="14">
        <v>737.90353495557997</v>
      </c>
      <c r="I37" s="14">
        <v>800.99862923814499</v>
      </c>
      <c r="J37" s="14">
        <v>624.82487325609804</v>
      </c>
    </row>
    <row r="38" spans="1:10" x14ac:dyDescent="0.2">
      <c r="A38" s="22" t="s">
        <v>52</v>
      </c>
      <c r="B38" s="14">
        <v>161.87990225141499</v>
      </c>
      <c r="C38" s="14">
        <v>190.08753368697401</v>
      </c>
      <c r="D38" s="14">
        <v>198.69127832670401</v>
      </c>
      <c r="E38" s="14">
        <v>187.865104539199</v>
      </c>
      <c r="F38" s="14">
        <v>165.85004563215</v>
      </c>
      <c r="G38" s="14">
        <v>134.65777435373101</v>
      </c>
      <c r="H38" s="14">
        <v>133.59731516815299</v>
      </c>
      <c r="I38" s="14">
        <v>129.71248415602199</v>
      </c>
      <c r="J38" s="14">
        <v>104.07532209024799</v>
      </c>
    </row>
    <row r="39" spans="1:10" x14ac:dyDescent="0.2">
      <c r="A39" s="22" t="s">
        <v>53</v>
      </c>
      <c r="B39" s="14">
        <v>6.0925605138590804</v>
      </c>
      <c r="C39" s="14">
        <v>8.83867872941196</v>
      </c>
      <c r="D39" s="14">
        <v>9.5376224058046102</v>
      </c>
      <c r="E39" s="14">
        <v>9.9462792219509506</v>
      </c>
      <c r="F39" s="14">
        <v>9.2480444462085192</v>
      </c>
      <c r="G39" s="14">
        <v>3.7798673502801798</v>
      </c>
      <c r="H39" s="14">
        <v>4.32954262119015</v>
      </c>
      <c r="I39" s="14">
        <v>4.6560860485189499</v>
      </c>
      <c r="J39" s="14">
        <v>5.1465818616056804</v>
      </c>
    </row>
    <row r="40" spans="1:10" x14ac:dyDescent="0.2">
      <c r="A40" s="21" t="s">
        <v>16</v>
      </c>
      <c r="B40" s="24">
        <v>45.893493216545998</v>
      </c>
      <c r="C40" s="24">
        <v>57.731116764260399</v>
      </c>
      <c r="D40" s="24">
        <v>68.169191357094803</v>
      </c>
      <c r="E40" s="24">
        <v>69.922886442841005</v>
      </c>
      <c r="F40" s="24">
        <v>61.475439960345703</v>
      </c>
      <c r="G40" s="24">
        <v>55.464303549597297</v>
      </c>
      <c r="H40" s="24">
        <v>57.3664397307695</v>
      </c>
      <c r="I40" s="24">
        <v>55.518765165492198</v>
      </c>
      <c r="J40" s="24">
        <v>42.763868608510997</v>
      </c>
    </row>
    <row r="41" spans="1:10" x14ac:dyDescent="0.2">
      <c r="A41" s="22" t="s">
        <v>50</v>
      </c>
      <c r="B41" s="14">
        <v>45.010926039304699</v>
      </c>
      <c r="C41" s="14">
        <v>55.101889547283399</v>
      </c>
      <c r="D41" s="14">
        <v>65.3023915588183</v>
      </c>
      <c r="E41" s="14">
        <v>68.129295107735103</v>
      </c>
      <c r="F41" s="14">
        <v>59.818275926631998</v>
      </c>
      <c r="G41" s="14">
        <v>54.151849608527797</v>
      </c>
      <c r="H41" s="14">
        <v>56.335596249533701</v>
      </c>
      <c r="I41" s="14">
        <v>54.228219575957098</v>
      </c>
      <c r="J41" s="14">
        <v>40.377048035012699</v>
      </c>
    </row>
    <row r="42" spans="1:10" x14ac:dyDescent="0.2">
      <c r="A42" s="22" t="s">
        <v>51</v>
      </c>
      <c r="B42" s="14">
        <v>0.88256717724126899</v>
      </c>
      <c r="C42" s="14">
        <v>2.6292272169769801</v>
      </c>
      <c r="D42" s="14">
        <v>2.8667997982765301</v>
      </c>
      <c r="E42" s="14">
        <v>1.7935913351059101</v>
      </c>
      <c r="F42" s="14">
        <v>1.6571640337136699</v>
      </c>
      <c r="G42" s="14">
        <v>1.31245394106951</v>
      </c>
      <c r="H42" s="14">
        <v>1.0308434812357501</v>
      </c>
      <c r="I42" s="14">
        <v>1.2905455895351401</v>
      </c>
      <c r="J42" s="14">
        <v>2.3868205734982899</v>
      </c>
    </row>
    <row r="43" spans="1:10" x14ac:dyDescent="0.2">
      <c r="A43" s="21" t="s">
        <v>17</v>
      </c>
      <c r="B43" s="24">
        <v>87.174861184282705</v>
      </c>
      <c r="C43" s="24">
        <v>99.127460180493699</v>
      </c>
      <c r="D43" s="24">
        <v>123.02430288180901</v>
      </c>
      <c r="E43" s="24">
        <v>122.208791423807</v>
      </c>
      <c r="F43" s="24">
        <v>115.760926290547</v>
      </c>
      <c r="G43" s="24">
        <v>96.019130328645005</v>
      </c>
      <c r="H43" s="24">
        <v>96.255010060388102</v>
      </c>
      <c r="I43" s="24">
        <v>99.245486316800594</v>
      </c>
      <c r="J43" s="24">
        <v>92.8622379376677</v>
      </c>
    </row>
    <row r="44" spans="1:10" x14ac:dyDescent="0.2">
      <c r="A44" s="22" t="s">
        <v>50</v>
      </c>
      <c r="B44" s="14">
        <v>85.865245372892502</v>
      </c>
      <c r="C44" s="14">
        <v>97.309377530456402</v>
      </c>
      <c r="D44" s="14">
        <v>120.62611458902001</v>
      </c>
      <c r="E44" s="14">
        <v>119.98039006806999</v>
      </c>
      <c r="F44" s="14">
        <v>112.125856797239</v>
      </c>
      <c r="G44" s="14">
        <v>94.522932835825799</v>
      </c>
      <c r="H44" s="14">
        <v>94.1675520108857</v>
      </c>
      <c r="I44" s="14">
        <v>97.499454048605998</v>
      </c>
      <c r="J44" s="14">
        <v>90.823495364471199</v>
      </c>
    </row>
    <row r="45" spans="1:10" x14ac:dyDescent="0.2">
      <c r="A45" s="23" t="s">
        <v>51</v>
      </c>
      <c r="B45" s="16">
        <v>1.3096158113902701</v>
      </c>
      <c r="C45" s="16">
        <v>1.81808265003727</v>
      </c>
      <c r="D45" s="16">
        <v>2.3981882927890199</v>
      </c>
      <c r="E45" s="16">
        <v>2.2284013557376401</v>
      </c>
      <c r="F45" s="16">
        <v>3.6350694933073999</v>
      </c>
      <c r="G45" s="16">
        <v>1.4961974928192401</v>
      </c>
      <c r="H45" s="16">
        <v>2.08745804950239</v>
      </c>
      <c r="I45" s="16">
        <v>1.7460322681946101</v>
      </c>
      <c r="J45" s="16">
        <v>2.0387425731964499</v>
      </c>
    </row>
    <row r="47" spans="1:10" x14ac:dyDescent="0.2">
      <c r="A47" s="13" t="s">
        <v>20</v>
      </c>
    </row>
    <row r="48" spans="1:10" x14ac:dyDescent="0.2">
      <c r="A48" s="13" t="s">
        <v>44</v>
      </c>
    </row>
    <row r="49" spans="1:1" x14ac:dyDescent="0.2">
      <c r="A49" s="13" t="s">
        <v>45</v>
      </c>
    </row>
    <row r="50" spans="1:1" x14ac:dyDescent="0.2">
      <c r="A50" s="13" t="s">
        <v>28</v>
      </c>
    </row>
    <row r="51" spans="1:1" x14ac:dyDescent="0.2">
      <c r="A51" s="13" t="s">
        <v>24</v>
      </c>
    </row>
    <row r="52" spans="1:1" x14ac:dyDescent="0.2">
      <c r="A52" s="13"/>
    </row>
    <row r="53" spans="1:1" x14ac:dyDescent="0.2">
      <c r="A53" s="13" t="s">
        <v>141</v>
      </c>
    </row>
    <row r="54" spans="1:1" x14ac:dyDescent="0.2">
      <c r="A54" s="13" t="s">
        <v>276</v>
      </c>
    </row>
  </sheetData>
  <mergeCells count="1">
    <mergeCell ref="B6:J6"/>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78"/>
  <sheetViews>
    <sheetView showGridLines="0" workbookViewId="0">
      <pane xSplit="1" ySplit="7" topLeftCell="B6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HYPERLINK("#'Contents'!A15", "Link to contents")</f>
        <v>Link to contents</v>
      </c>
    </row>
    <row r="3" spans="1:19" ht="15" x14ac:dyDescent="0.25">
      <c r="A3" s="2" t="s">
        <v>57</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13</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0">
        <v>2052</v>
      </c>
      <c r="C9" s="20">
        <v>360</v>
      </c>
      <c r="D9" s="20">
        <v>2503</v>
      </c>
      <c r="E9" s="20">
        <v>442</v>
      </c>
      <c r="F9" s="20">
        <v>2846</v>
      </c>
      <c r="G9" s="20">
        <v>513</v>
      </c>
      <c r="H9" s="20">
        <v>3093</v>
      </c>
      <c r="I9" s="20">
        <v>500</v>
      </c>
      <c r="J9" s="20">
        <v>3134</v>
      </c>
      <c r="K9" s="20">
        <v>422</v>
      </c>
      <c r="L9" s="20">
        <v>2986</v>
      </c>
      <c r="M9" s="20">
        <v>398</v>
      </c>
      <c r="N9" s="20">
        <v>3166</v>
      </c>
      <c r="O9" s="20">
        <v>482</v>
      </c>
      <c r="P9" s="20">
        <v>3554</v>
      </c>
      <c r="Q9" s="20">
        <v>518</v>
      </c>
      <c r="R9" s="20">
        <v>3156</v>
      </c>
      <c r="S9" s="20">
        <v>453</v>
      </c>
    </row>
    <row r="10" spans="1:19" x14ac:dyDescent="0.2">
      <c r="A10" s="22" t="s">
        <v>50</v>
      </c>
      <c r="B10" s="7">
        <v>1682</v>
      </c>
      <c r="C10" s="7">
        <v>180</v>
      </c>
      <c r="D10" s="7">
        <v>2081</v>
      </c>
      <c r="E10" s="7">
        <v>206</v>
      </c>
      <c r="F10" s="7">
        <v>2429</v>
      </c>
      <c r="G10" s="7">
        <v>267</v>
      </c>
      <c r="H10" s="7">
        <v>2724</v>
      </c>
      <c r="I10" s="7">
        <v>239</v>
      </c>
      <c r="J10" s="7">
        <v>2789</v>
      </c>
      <c r="K10" s="7">
        <v>209</v>
      </c>
      <c r="L10" s="7">
        <v>2704</v>
      </c>
      <c r="M10" s="7">
        <v>226</v>
      </c>
      <c r="N10" s="7">
        <v>2843</v>
      </c>
      <c r="O10" s="7">
        <v>255</v>
      </c>
      <c r="P10" s="7">
        <v>3267</v>
      </c>
      <c r="Q10" s="7">
        <v>298</v>
      </c>
      <c r="R10" s="7">
        <v>2891</v>
      </c>
      <c r="S10" s="7">
        <v>241</v>
      </c>
    </row>
    <row r="11" spans="1:19" x14ac:dyDescent="0.2">
      <c r="A11" s="22" t="s">
        <v>52</v>
      </c>
      <c r="B11" s="7">
        <v>333</v>
      </c>
      <c r="C11" s="7">
        <v>176</v>
      </c>
      <c r="D11" s="7">
        <v>376</v>
      </c>
      <c r="E11" s="7">
        <v>227</v>
      </c>
      <c r="F11" s="7">
        <v>391</v>
      </c>
      <c r="G11" s="7">
        <v>240</v>
      </c>
      <c r="H11" s="7">
        <v>333</v>
      </c>
      <c r="I11" s="7">
        <v>257</v>
      </c>
      <c r="J11" s="7">
        <v>304</v>
      </c>
      <c r="K11" s="7">
        <v>209</v>
      </c>
      <c r="L11" s="7">
        <v>273</v>
      </c>
      <c r="M11" s="7">
        <v>170</v>
      </c>
      <c r="N11" s="7">
        <v>307</v>
      </c>
      <c r="O11" s="7">
        <v>225</v>
      </c>
      <c r="P11" s="7">
        <v>270</v>
      </c>
      <c r="Q11" s="7">
        <v>214</v>
      </c>
      <c r="R11" s="7">
        <v>240</v>
      </c>
      <c r="S11" s="7">
        <v>208</v>
      </c>
    </row>
    <row r="12" spans="1:19" x14ac:dyDescent="0.2">
      <c r="A12" s="22" t="s">
        <v>53</v>
      </c>
      <c r="B12" s="7">
        <v>37</v>
      </c>
      <c r="C12" s="7">
        <v>4</v>
      </c>
      <c r="D12" s="7">
        <v>46</v>
      </c>
      <c r="E12" s="7">
        <v>9</v>
      </c>
      <c r="F12" s="7">
        <v>26</v>
      </c>
      <c r="G12" s="7">
        <v>6</v>
      </c>
      <c r="H12" s="7">
        <v>36</v>
      </c>
      <c r="I12" s="7">
        <v>4</v>
      </c>
      <c r="J12" s="7">
        <v>41</v>
      </c>
      <c r="K12" s="7">
        <v>4</v>
      </c>
      <c r="L12" s="7">
        <v>9</v>
      </c>
      <c r="M12" s="7">
        <v>2</v>
      </c>
      <c r="N12" s="7">
        <v>16</v>
      </c>
      <c r="O12" s="7">
        <v>2</v>
      </c>
      <c r="P12" s="7">
        <v>17</v>
      </c>
      <c r="Q12" s="7">
        <v>6</v>
      </c>
      <c r="R12" s="7">
        <v>25</v>
      </c>
      <c r="S12" s="7">
        <v>4</v>
      </c>
    </row>
    <row r="13" spans="1:19" x14ac:dyDescent="0.2">
      <c r="A13" s="21" t="s">
        <v>61</v>
      </c>
      <c r="B13" s="20">
        <v>1208</v>
      </c>
      <c r="C13" s="20">
        <v>1203</v>
      </c>
      <c r="D13" s="20">
        <v>1484</v>
      </c>
      <c r="E13" s="20">
        <v>1462</v>
      </c>
      <c r="F13" s="20">
        <v>1749</v>
      </c>
      <c r="G13" s="20">
        <v>1610</v>
      </c>
      <c r="H13" s="20">
        <v>2022</v>
      </c>
      <c r="I13" s="20">
        <v>1569</v>
      </c>
      <c r="J13" s="20">
        <v>2117</v>
      </c>
      <c r="K13" s="20">
        <v>1440</v>
      </c>
      <c r="L13" s="20">
        <v>2065</v>
      </c>
      <c r="M13" s="20">
        <v>1318</v>
      </c>
      <c r="N13" s="20">
        <v>2217</v>
      </c>
      <c r="O13" s="20">
        <v>1430</v>
      </c>
      <c r="P13" s="20">
        <v>2501</v>
      </c>
      <c r="Q13" s="20">
        <v>1568</v>
      </c>
      <c r="R13" s="20">
        <v>2204</v>
      </c>
      <c r="S13" s="20">
        <v>1402</v>
      </c>
    </row>
    <row r="14" spans="1:19" x14ac:dyDescent="0.2">
      <c r="A14" s="22" t="s">
        <v>50</v>
      </c>
      <c r="B14" s="7">
        <v>1096</v>
      </c>
      <c r="C14" s="7">
        <v>766</v>
      </c>
      <c r="D14" s="7">
        <v>1374</v>
      </c>
      <c r="E14" s="7">
        <v>913</v>
      </c>
      <c r="F14" s="7">
        <v>1643</v>
      </c>
      <c r="G14" s="7">
        <v>1053</v>
      </c>
      <c r="H14" s="7">
        <v>1919</v>
      </c>
      <c r="I14" s="7">
        <v>1044</v>
      </c>
      <c r="J14" s="7">
        <v>2010</v>
      </c>
      <c r="K14" s="7">
        <v>988</v>
      </c>
      <c r="L14" s="7">
        <v>2000</v>
      </c>
      <c r="M14" s="7">
        <v>930</v>
      </c>
      <c r="N14" s="7">
        <v>2111</v>
      </c>
      <c r="O14" s="7">
        <v>987</v>
      </c>
      <c r="P14" s="7">
        <v>2420</v>
      </c>
      <c r="Q14" s="7">
        <v>1145</v>
      </c>
      <c r="R14" s="7">
        <v>2132</v>
      </c>
      <c r="S14" s="7">
        <v>1000</v>
      </c>
    </row>
    <row r="15" spans="1:19" x14ac:dyDescent="0.2">
      <c r="A15" s="22" t="s">
        <v>52</v>
      </c>
      <c r="B15" s="7">
        <v>91</v>
      </c>
      <c r="C15" s="7">
        <v>418</v>
      </c>
      <c r="D15" s="7">
        <v>92</v>
      </c>
      <c r="E15" s="7">
        <v>511</v>
      </c>
      <c r="F15" s="7">
        <v>92</v>
      </c>
      <c r="G15" s="7">
        <v>539</v>
      </c>
      <c r="H15" s="7">
        <v>81</v>
      </c>
      <c r="I15" s="7">
        <v>509</v>
      </c>
      <c r="J15" s="7">
        <v>80</v>
      </c>
      <c r="K15" s="7">
        <v>433</v>
      </c>
      <c r="L15" s="7">
        <v>61</v>
      </c>
      <c r="M15" s="7">
        <v>382</v>
      </c>
      <c r="N15" s="7">
        <v>94</v>
      </c>
      <c r="O15" s="7">
        <v>438</v>
      </c>
      <c r="P15" s="7">
        <v>72</v>
      </c>
      <c r="Q15" s="7">
        <v>412</v>
      </c>
      <c r="R15" s="7">
        <v>56</v>
      </c>
      <c r="S15" s="7">
        <v>392</v>
      </c>
    </row>
    <row r="16" spans="1:19" x14ac:dyDescent="0.2">
      <c r="A16" s="22" t="s">
        <v>53</v>
      </c>
      <c r="B16" s="7">
        <v>21</v>
      </c>
      <c r="C16" s="7">
        <v>19</v>
      </c>
      <c r="D16" s="7">
        <v>18</v>
      </c>
      <c r="E16" s="7">
        <v>38</v>
      </c>
      <c r="F16" s="7">
        <v>14</v>
      </c>
      <c r="G16" s="7">
        <v>18</v>
      </c>
      <c r="H16" s="7">
        <v>22</v>
      </c>
      <c r="I16" s="7">
        <v>16</v>
      </c>
      <c r="J16" s="7">
        <v>27</v>
      </c>
      <c r="K16" s="7">
        <v>19</v>
      </c>
      <c r="L16" s="7">
        <v>4</v>
      </c>
      <c r="M16" s="7">
        <v>6</v>
      </c>
      <c r="N16" s="7">
        <v>12</v>
      </c>
      <c r="O16" s="7">
        <v>5</v>
      </c>
      <c r="P16" s="7">
        <v>9</v>
      </c>
      <c r="Q16" s="7">
        <v>11</v>
      </c>
      <c r="R16" s="7">
        <v>16</v>
      </c>
      <c r="S16" s="7">
        <v>10</v>
      </c>
    </row>
    <row r="17" spans="1:19" x14ac:dyDescent="0.2">
      <c r="A17" s="21" t="s">
        <v>62</v>
      </c>
      <c r="B17" s="20">
        <v>88</v>
      </c>
      <c r="C17" s="20">
        <v>2324</v>
      </c>
      <c r="D17" s="20">
        <v>113</v>
      </c>
      <c r="E17" s="20">
        <v>2835</v>
      </c>
      <c r="F17" s="20">
        <v>151</v>
      </c>
      <c r="G17" s="20">
        <v>3209</v>
      </c>
      <c r="H17" s="20">
        <v>152</v>
      </c>
      <c r="I17" s="20">
        <v>3439</v>
      </c>
      <c r="J17" s="20">
        <v>133</v>
      </c>
      <c r="K17" s="20">
        <v>3425</v>
      </c>
      <c r="L17" s="20">
        <v>103</v>
      </c>
      <c r="M17" s="20">
        <v>3281</v>
      </c>
      <c r="N17" s="20">
        <v>111</v>
      </c>
      <c r="O17" s="20">
        <v>3535</v>
      </c>
      <c r="P17" s="20">
        <v>126</v>
      </c>
      <c r="Q17" s="20">
        <v>3945</v>
      </c>
      <c r="R17" s="20">
        <v>116</v>
      </c>
      <c r="S17" s="20">
        <v>3493</v>
      </c>
    </row>
    <row r="18" spans="1:19" x14ac:dyDescent="0.2">
      <c r="A18" s="22" t="s">
        <v>50</v>
      </c>
      <c r="B18" s="7">
        <v>70</v>
      </c>
      <c r="C18" s="7">
        <v>1792</v>
      </c>
      <c r="D18" s="7">
        <v>99</v>
      </c>
      <c r="E18" s="7">
        <v>2188</v>
      </c>
      <c r="F18" s="7">
        <v>139</v>
      </c>
      <c r="G18" s="7">
        <v>2557</v>
      </c>
      <c r="H18" s="7">
        <v>140</v>
      </c>
      <c r="I18" s="7">
        <v>2823</v>
      </c>
      <c r="J18" s="7">
        <v>120</v>
      </c>
      <c r="K18" s="7">
        <v>2878</v>
      </c>
      <c r="L18" s="7">
        <v>97</v>
      </c>
      <c r="M18" s="7">
        <v>2833</v>
      </c>
      <c r="N18" s="7">
        <v>104</v>
      </c>
      <c r="O18" s="7">
        <v>2994</v>
      </c>
      <c r="P18" s="7">
        <v>114</v>
      </c>
      <c r="Q18" s="7">
        <v>3451</v>
      </c>
      <c r="R18" s="7">
        <v>103</v>
      </c>
      <c r="S18" s="7">
        <v>3029</v>
      </c>
    </row>
    <row r="19" spans="1:19" x14ac:dyDescent="0.2">
      <c r="A19" s="22" t="s">
        <v>52</v>
      </c>
      <c r="B19" s="7">
        <v>16</v>
      </c>
      <c r="C19" s="7">
        <v>493</v>
      </c>
      <c r="D19" s="7">
        <v>10</v>
      </c>
      <c r="E19" s="7">
        <v>593</v>
      </c>
      <c r="F19" s="7">
        <v>10</v>
      </c>
      <c r="G19" s="7">
        <v>621</v>
      </c>
      <c r="H19" s="7">
        <v>10</v>
      </c>
      <c r="I19" s="7">
        <v>579</v>
      </c>
      <c r="J19" s="7">
        <v>11</v>
      </c>
      <c r="K19" s="7">
        <v>502</v>
      </c>
      <c r="L19" s="7">
        <v>4</v>
      </c>
      <c r="M19" s="7">
        <v>439</v>
      </c>
      <c r="N19" s="7">
        <v>7</v>
      </c>
      <c r="O19" s="7">
        <v>524</v>
      </c>
      <c r="P19" s="7">
        <v>12</v>
      </c>
      <c r="Q19" s="7">
        <v>472</v>
      </c>
      <c r="R19" s="7">
        <v>11</v>
      </c>
      <c r="S19" s="7">
        <v>437</v>
      </c>
    </row>
    <row r="20" spans="1:19" x14ac:dyDescent="0.2">
      <c r="A20" s="22" t="s">
        <v>53</v>
      </c>
      <c r="B20" s="7">
        <v>2</v>
      </c>
      <c r="C20" s="7">
        <v>39</v>
      </c>
      <c r="D20" s="7">
        <v>4</v>
      </c>
      <c r="E20" s="7">
        <v>54</v>
      </c>
      <c r="F20" s="7">
        <v>2</v>
      </c>
      <c r="G20" s="7">
        <v>31</v>
      </c>
      <c r="H20" s="7">
        <v>2</v>
      </c>
      <c r="I20" s="7">
        <v>37</v>
      </c>
      <c r="J20" s="7">
        <v>2</v>
      </c>
      <c r="K20" s="7">
        <v>45</v>
      </c>
      <c r="L20" s="7">
        <v>2</v>
      </c>
      <c r="M20" s="7">
        <v>9</v>
      </c>
      <c r="N20" s="7">
        <v>0</v>
      </c>
      <c r="O20" s="7">
        <v>17</v>
      </c>
      <c r="P20" s="7">
        <v>0</v>
      </c>
      <c r="Q20" s="7">
        <v>22</v>
      </c>
      <c r="R20" s="7">
        <v>2</v>
      </c>
      <c r="S20" s="7">
        <v>27</v>
      </c>
    </row>
    <row r="21" spans="1:19" x14ac:dyDescent="0.2">
      <c r="A21" s="21" t="s">
        <v>63</v>
      </c>
      <c r="B21" s="20">
        <v>803</v>
      </c>
      <c r="C21" s="20">
        <v>1608</v>
      </c>
      <c r="D21" s="20">
        <v>955</v>
      </c>
      <c r="E21" s="20">
        <v>1991</v>
      </c>
      <c r="F21" s="20">
        <v>1029</v>
      </c>
      <c r="G21" s="20">
        <v>2330</v>
      </c>
      <c r="H21" s="20">
        <v>1126</v>
      </c>
      <c r="I21" s="20">
        <v>2464</v>
      </c>
      <c r="J21" s="20">
        <v>1134</v>
      </c>
      <c r="K21" s="20">
        <v>2423</v>
      </c>
      <c r="L21" s="20">
        <v>1085</v>
      </c>
      <c r="M21" s="20">
        <v>2299</v>
      </c>
      <c r="N21" s="20">
        <v>1161</v>
      </c>
      <c r="O21" s="20">
        <v>2486</v>
      </c>
      <c r="P21" s="20">
        <v>1451</v>
      </c>
      <c r="Q21" s="20">
        <v>2621</v>
      </c>
      <c r="R21" s="20">
        <v>1264</v>
      </c>
      <c r="S21" s="20">
        <v>2344</v>
      </c>
    </row>
    <row r="22" spans="1:19" x14ac:dyDescent="0.2">
      <c r="A22" s="22" t="s">
        <v>50</v>
      </c>
      <c r="B22" s="7">
        <v>683</v>
      </c>
      <c r="C22" s="7">
        <v>1179</v>
      </c>
      <c r="D22" s="7">
        <v>827</v>
      </c>
      <c r="E22" s="7">
        <v>1460</v>
      </c>
      <c r="F22" s="7">
        <v>916</v>
      </c>
      <c r="G22" s="7">
        <v>1780</v>
      </c>
      <c r="H22" s="7">
        <v>1031</v>
      </c>
      <c r="I22" s="7">
        <v>1932</v>
      </c>
      <c r="J22" s="7">
        <v>1051</v>
      </c>
      <c r="K22" s="7">
        <v>1947</v>
      </c>
      <c r="L22" s="7">
        <v>1008</v>
      </c>
      <c r="M22" s="7">
        <v>1922</v>
      </c>
      <c r="N22" s="7">
        <v>1089</v>
      </c>
      <c r="O22" s="7">
        <v>2009</v>
      </c>
      <c r="P22" s="7">
        <v>1366</v>
      </c>
      <c r="Q22" s="7">
        <v>2199</v>
      </c>
      <c r="R22" s="7">
        <v>1180</v>
      </c>
      <c r="S22" s="7">
        <v>1952</v>
      </c>
    </row>
    <row r="23" spans="1:19" x14ac:dyDescent="0.2">
      <c r="A23" s="22" t="s">
        <v>52</v>
      </c>
      <c r="B23" s="7">
        <v>104</v>
      </c>
      <c r="C23" s="7">
        <v>405</v>
      </c>
      <c r="D23" s="7">
        <v>108</v>
      </c>
      <c r="E23" s="7">
        <v>495</v>
      </c>
      <c r="F23" s="7">
        <v>102</v>
      </c>
      <c r="G23" s="7">
        <v>529</v>
      </c>
      <c r="H23" s="7">
        <v>77</v>
      </c>
      <c r="I23" s="7">
        <v>513</v>
      </c>
      <c r="J23" s="7">
        <v>67</v>
      </c>
      <c r="K23" s="7">
        <v>446</v>
      </c>
      <c r="L23" s="7">
        <v>70</v>
      </c>
      <c r="M23" s="7">
        <v>373</v>
      </c>
      <c r="N23" s="7">
        <v>64</v>
      </c>
      <c r="O23" s="7">
        <v>468</v>
      </c>
      <c r="P23" s="7">
        <v>74</v>
      </c>
      <c r="Q23" s="7">
        <v>410</v>
      </c>
      <c r="R23" s="7">
        <v>69</v>
      </c>
      <c r="S23" s="7">
        <v>379</v>
      </c>
    </row>
    <row r="24" spans="1:19" x14ac:dyDescent="0.2">
      <c r="A24" s="22" t="s">
        <v>53</v>
      </c>
      <c r="B24" s="7">
        <v>16</v>
      </c>
      <c r="C24" s="7">
        <v>24</v>
      </c>
      <c r="D24" s="7">
        <v>20</v>
      </c>
      <c r="E24" s="7">
        <v>36</v>
      </c>
      <c r="F24" s="7">
        <v>11</v>
      </c>
      <c r="G24" s="7">
        <v>21</v>
      </c>
      <c r="H24" s="7">
        <v>18</v>
      </c>
      <c r="I24" s="7">
        <v>19</v>
      </c>
      <c r="J24" s="7">
        <v>16</v>
      </c>
      <c r="K24" s="7">
        <v>30</v>
      </c>
      <c r="L24" s="7">
        <v>7</v>
      </c>
      <c r="M24" s="7">
        <v>4</v>
      </c>
      <c r="N24" s="7">
        <v>8</v>
      </c>
      <c r="O24" s="7">
        <v>9</v>
      </c>
      <c r="P24" s="7">
        <v>11</v>
      </c>
      <c r="Q24" s="7">
        <v>12</v>
      </c>
      <c r="R24" s="7">
        <v>15</v>
      </c>
      <c r="S24" s="7">
        <v>13</v>
      </c>
    </row>
    <row r="25" spans="1:19" x14ac:dyDescent="0.2">
      <c r="A25" s="21" t="s">
        <v>64</v>
      </c>
      <c r="B25" s="20">
        <v>129</v>
      </c>
      <c r="C25" s="20">
        <v>2283</v>
      </c>
      <c r="D25" s="20">
        <v>142</v>
      </c>
      <c r="E25" s="20">
        <v>2804</v>
      </c>
      <c r="F25" s="20">
        <v>189</v>
      </c>
      <c r="G25" s="20">
        <v>3171</v>
      </c>
      <c r="H25" s="20">
        <v>220</v>
      </c>
      <c r="I25" s="20">
        <v>3372</v>
      </c>
      <c r="J25" s="20">
        <v>253</v>
      </c>
      <c r="K25" s="20">
        <v>3305</v>
      </c>
      <c r="L25" s="20">
        <v>237</v>
      </c>
      <c r="M25" s="20">
        <v>3146</v>
      </c>
      <c r="N25" s="20">
        <v>265</v>
      </c>
      <c r="O25" s="20">
        <v>3381</v>
      </c>
      <c r="P25" s="20">
        <v>288</v>
      </c>
      <c r="Q25" s="20">
        <v>3783</v>
      </c>
      <c r="R25" s="20">
        <v>241</v>
      </c>
      <c r="S25" s="20">
        <v>3368</v>
      </c>
    </row>
    <row r="26" spans="1:19" x14ac:dyDescent="0.2">
      <c r="A26" s="22" t="s">
        <v>50</v>
      </c>
      <c r="B26" s="7">
        <v>110</v>
      </c>
      <c r="C26" s="7">
        <v>1752</v>
      </c>
      <c r="D26" s="7">
        <v>122</v>
      </c>
      <c r="E26" s="7">
        <v>2165</v>
      </c>
      <c r="F26" s="7">
        <v>171</v>
      </c>
      <c r="G26" s="7">
        <v>2525</v>
      </c>
      <c r="H26" s="7">
        <v>209</v>
      </c>
      <c r="I26" s="7">
        <v>2754</v>
      </c>
      <c r="J26" s="7">
        <v>240</v>
      </c>
      <c r="K26" s="7">
        <v>2758</v>
      </c>
      <c r="L26" s="7">
        <v>224</v>
      </c>
      <c r="M26" s="7">
        <v>2706</v>
      </c>
      <c r="N26" s="7">
        <v>244</v>
      </c>
      <c r="O26" s="7">
        <v>2854</v>
      </c>
      <c r="P26" s="7">
        <v>279</v>
      </c>
      <c r="Q26" s="7">
        <v>3286</v>
      </c>
      <c r="R26" s="7">
        <v>229</v>
      </c>
      <c r="S26" s="7">
        <v>2903</v>
      </c>
    </row>
    <row r="27" spans="1:19" x14ac:dyDescent="0.2">
      <c r="A27" s="22" t="s">
        <v>52</v>
      </c>
      <c r="B27" s="7">
        <v>11</v>
      </c>
      <c r="C27" s="7">
        <v>499</v>
      </c>
      <c r="D27" s="7">
        <v>16</v>
      </c>
      <c r="E27" s="7">
        <v>587</v>
      </c>
      <c r="F27" s="7">
        <v>14</v>
      </c>
      <c r="G27" s="7">
        <v>617</v>
      </c>
      <c r="H27" s="7">
        <v>9</v>
      </c>
      <c r="I27" s="7">
        <v>581</v>
      </c>
      <c r="J27" s="7">
        <v>11</v>
      </c>
      <c r="K27" s="7">
        <v>502</v>
      </c>
      <c r="L27" s="7">
        <v>11</v>
      </c>
      <c r="M27" s="7">
        <v>432</v>
      </c>
      <c r="N27" s="7">
        <v>19</v>
      </c>
      <c r="O27" s="7">
        <v>512</v>
      </c>
      <c r="P27" s="7">
        <v>7</v>
      </c>
      <c r="Q27" s="7">
        <v>477</v>
      </c>
      <c r="R27" s="7">
        <v>10</v>
      </c>
      <c r="S27" s="7">
        <v>438</v>
      </c>
    </row>
    <row r="28" spans="1:19" x14ac:dyDescent="0.2">
      <c r="A28" s="23" t="s">
        <v>53</v>
      </c>
      <c r="B28" s="11">
        <v>8</v>
      </c>
      <c r="C28" s="11">
        <v>32</v>
      </c>
      <c r="D28" s="11">
        <v>4</v>
      </c>
      <c r="E28" s="11">
        <v>52</v>
      </c>
      <c r="F28" s="11">
        <v>4</v>
      </c>
      <c r="G28" s="11">
        <v>29</v>
      </c>
      <c r="H28" s="11">
        <v>2</v>
      </c>
      <c r="I28" s="11">
        <v>37</v>
      </c>
      <c r="J28" s="11">
        <v>2</v>
      </c>
      <c r="K28" s="11">
        <v>45</v>
      </c>
      <c r="L28" s="11">
        <v>2</v>
      </c>
      <c r="M28" s="11">
        <v>8</v>
      </c>
      <c r="N28" s="11">
        <v>2</v>
      </c>
      <c r="O28" s="11">
        <v>15</v>
      </c>
      <c r="P28" s="11">
        <v>2</v>
      </c>
      <c r="Q28" s="11">
        <v>20</v>
      </c>
      <c r="R28" s="11">
        <v>2</v>
      </c>
      <c r="S28" s="11">
        <v>27</v>
      </c>
    </row>
    <row r="29" spans="1:19" x14ac:dyDescent="0.2">
      <c r="A29" s="9" t="s">
        <v>18</v>
      </c>
    </row>
    <row r="30" spans="1:19" x14ac:dyDescent="0.2">
      <c r="A30" s="21" t="s">
        <v>60</v>
      </c>
      <c r="B30" s="20">
        <v>10897</v>
      </c>
      <c r="C30" s="20">
        <v>5479</v>
      </c>
      <c r="D30" s="20">
        <v>13618</v>
      </c>
      <c r="E30" s="20">
        <v>6954</v>
      </c>
      <c r="F30" s="20">
        <v>16190</v>
      </c>
      <c r="G30" s="20">
        <v>7835</v>
      </c>
      <c r="H30" s="20">
        <v>17670</v>
      </c>
      <c r="I30" s="20">
        <v>7513</v>
      </c>
      <c r="J30" s="20">
        <v>16779</v>
      </c>
      <c r="K30" s="20">
        <v>6857</v>
      </c>
      <c r="L30" s="20">
        <v>15503</v>
      </c>
      <c r="M30" s="20">
        <v>5882</v>
      </c>
      <c r="N30" s="20">
        <v>16339</v>
      </c>
      <c r="O30" s="20">
        <v>6087</v>
      </c>
      <c r="P30" s="20">
        <v>17223</v>
      </c>
      <c r="Q30" s="20">
        <v>6170</v>
      </c>
      <c r="R30" s="20">
        <v>14277</v>
      </c>
      <c r="S30" s="20">
        <v>5120</v>
      </c>
    </row>
    <row r="31" spans="1:19" x14ac:dyDescent="0.2">
      <c r="A31" s="22" t="s">
        <v>50</v>
      </c>
      <c r="B31" s="7">
        <v>8928</v>
      </c>
      <c r="C31" s="7">
        <v>2729</v>
      </c>
      <c r="D31" s="7">
        <v>11395</v>
      </c>
      <c r="E31" s="7">
        <v>3494</v>
      </c>
      <c r="F31" s="7">
        <v>13995</v>
      </c>
      <c r="G31" s="7">
        <v>4100</v>
      </c>
      <c r="H31" s="7">
        <v>15491</v>
      </c>
      <c r="I31" s="7">
        <v>3942</v>
      </c>
      <c r="J31" s="7">
        <v>14886</v>
      </c>
      <c r="K31" s="7">
        <v>3613</v>
      </c>
      <c r="L31" s="7">
        <v>14009</v>
      </c>
      <c r="M31" s="7">
        <v>3138</v>
      </c>
      <c r="N31" s="7">
        <v>14862</v>
      </c>
      <c r="O31" s="7">
        <v>3383</v>
      </c>
      <c r="P31" s="7">
        <v>15729</v>
      </c>
      <c r="Q31" s="7">
        <v>3492</v>
      </c>
      <c r="R31" s="7">
        <v>13002</v>
      </c>
      <c r="S31" s="7">
        <v>2897</v>
      </c>
    </row>
    <row r="32" spans="1:19" x14ac:dyDescent="0.2">
      <c r="A32" s="22" t="s">
        <v>52</v>
      </c>
      <c r="B32" s="7">
        <v>1864</v>
      </c>
      <c r="C32" s="7">
        <v>2712</v>
      </c>
      <c r="D32" s="7">
        <v>2082</v>
      </c>
      <c r="E32" s="7">
        <v>3398</v>
      </c>
      <c r="F32" s="7">
        <v>2017</v>
      </c>
      <c r="G32" s="7">
        <v>3659</v>
      </c>
      <c r="H32" s="7">
        <v>1984</v>
      </c>
      <c r="I32" s="7">
        <v>3491</v>
      </c>
      <c r="J32" s="7">
        <v>1719</v>
      </c>
      <c r="K32" s="7">
        <v>3177</v>
      </c>
      <c r="L32" s="7">
        <v>1420</v>
      </c>
      <c r="M32" s="7">
        <v>2703</v>
      </c>
      <c r="N32" s="7">
        <v>1396</v>
      </c>
      <c r="O32" s="7">
        <v>2659</v>
      </c>
      <c r="P32" s="7">
        <v>1405</v>
      </c>
      <c r="Q32" s="7">
        <v>2631</v>
      </c>
      <c r="R32" s="7">
        <v>1175</v>
      </c>
      <c r="S32" s="7">
        <v>2165</v>
      </c>
    </row>
    <row r="33" spans="1:19" x14ac:dyDescent="0.2">
      <c r="A33" s="22" t="s">
        <v>53</v>
      </c>
      <c r="B33" s="7">
        <v>105</v>
      </c>
      <c r="C33" s="7">
        <v>38</v>
      </c>
      <c r="D33" s="7">
        <v>141</v>
      </c>
      <c r="E33" s="7">
        <v>62</v>
      </c>
      <c r="F33" s="7">
        <v>178</v>
      </c>
      <c r="G33" s="7">
        <v>76</v>
      </c>
      <c r="H33" s="7">
        <v>195</v>
      </c>
      <c r="I33" s="7">
        <v>80</v>
      </c>
      <c r="J33" s="7">
        <v>174</v>
      </c>
      <c r="K33" s="7">
        <v>67</v>
      </c>
      <c r="L33" s="7">
        <v>74</v>
      </c>
      <c r="M33" s="7">
        <v>41</v>
      </c>
      <c r="N33" s="7">
        <v>81</v>
      </c>
      <c r="O33" s="7">
        <v>45</v>
      </c>
      <c r="P33" s="7">
        <v>89</v>
      </c>
      <c r="Q33" s="7">
        <v>47</v>
      </c>
      <c r="R33" s="7">
        <v>100</v>
      </c>
      <c r="S33" s="7">
        <v>58</v>
      </c>
    </row>
    <row r="34" spans="1:19" x14ac:dyDescent="0.2">
      <c r="A34" s="21" t="s">
        <v>61</v>
      </c>
      <c r="B34" s="20">
        <v>6877</v>
      </c>
      <c r="C34" s="20">
        <v>9499</v>
      </c>
      <c r="D34" s="20">
        <v>8969</v>
      </c>
      <c r="E34" s="20">
        <v>11603</v>
      </c>
      <c r="F34" s="20">
        <v>11132</v>
      </c>
      <c r="G34" s="20">
        <v>12891</v>
      </c>
      <c r="H34" s="20">
        <v>12737</v>
      </c>
      <c r="I34" s="20">
        <v>12446</v>
      </c>
      <c r="J34" s="20">
        <v>12326</v>
      </c>
      <c r="K34" s="20">
        <v>11309</v>
      </c>
      <c r="L34" s="20">
        <v>11522</v>
      </c>
      <c r="M34" s="20">
        <v>9863</v>
      </c>
      <c r="N34" s="20">
        <v>12232</v>
      </c>
      <c r="O34" s="20">
        <v>10193</v>
      </c>
      <c r="P34" s="20">
        <v>13096</v>
      </c>
      <c r="Q34" s="20">
        <v>10298</v>
      </c>
      <c r="R34" s="20">
        <v>10846</v>
      </c>
      <c r="S34" s="20">
        <v>8551</v>
      </c>
    </row>
    <row r="35" spans="1:19" x14ac:dyDescent="0.2">
      <c r="A35" s="22" t="s">
        <v>50</v>
      </c>
      <c r="B35" s="7">
        <v>6377</v>
      </c>
      <c r="C35" s="7">
        <v>5280</v>
      </c>
      <c r="D35" s="7">
        <v>8322</v>
      </c>
      <c r="E35" s="7">
        <v>6567</v>
      </c>
      <c r="F35" s="7">
        <v>10488</v>
      </c>
      <c r="G35" s="7">
        <v>7607</v>
      </c>
      <c r="H35" s="7">
        <v>11999</v>
      </c>
      <c r="I35" s="7">
        <v>7434</v>
      </c>
      <c r="J35" s="7">
        <v>11637</v>
      </c>
      <c r="K35" s="7">
        <v>6862</v>
      </c>
      <c r="L35" s="7">
        <v>10974</v>
      </c>
      <c r="M35" s="7">
        <v>6173</v>
      </c>
      <c r="N35" s="7">
        <v>11723</v>
      </c>
      <c r="O35" s="7">
        <v>6521</v>
      </c>
      <c r="P35" s="7">
        <v>12528</v>
      </c>
      <c r="Q35" s="7">
        <v>6694</v>
      </c>
      <c r="R35" s="7">
        <v>10376</v>
      </c>
      <c r="S35" s="7">
        <v>5523</v>
      </c>
    </row>
    <row r="36" spans="1:19" x14ac:dyDescent="0.2">
      <c r="A36" s="22" t="s">
        <v>52</v>
      </c>
      <c r="B36" s="7">
        <v>431</v>
      </c>
      <c r="C36" s="7">
        <v>4145</v>
      </c>
      <c r="D36" s="7">
        <v>562</v>
      </c>
      <c r="E36" s="7">
        <v>4918</v>
      </c>
      <c r="F36" s="7">
        <v>518</v>
      </c>
      <c r="G36" s="7">
        <v>5156</v>
      </c>
      <c r="H36" s="7">
        <v>599</v>
      </c>
      <c r="I36" s="7">
        <v>4876</v>
      </c>
      <c r="J36" s="7">
        <v>570</v>
      </c>
      <c r="K36" s="7">
        <v>4325</v>
      </c>
      <c r="L36" s="7">
        <v>492</v>
      </c>
      <c r="M36" s="7">
        <v>3631</v>
      </c>
      <c r="N36" s="7">
        <v>447</v>
      </c>
      <c r="O36" s="7">
        <v>3608</v>
      </c>
      <c r="P36" s="7">
        <v>501</v>
      </c>
      <c r="Q36" s="7">
        <v>3535</v>
      </c>
      <c r="R36" s="7">
        <v>402</v>
      </c>
      <c r="S36" s="7">
        <v>2938</v>
      </c>
    </row>
    <row r="37" spans="1:19" x14ac:dyDescent="0.2">
      <c r="A37" s="22" t="s">
        <v>53</v>
      </c>
      <c r="B37" s="7">
        <v>69</v>
      </c>
      <c r="C37" s="7">
        <v>74</v>
      </c>
      <c r="D37" s="7">
        <v>85</v>
      </c>
      <c r="E37" s="7">
        <v>118</v>
      </c>
      <c r="F37" s="7">
        <v>126</v>
      </c>
      <c r="G37" s="7">
        <v>128</v>
      </c>
      <c r="H37" s="7">
        <v>139</v>
      </c>
      <c r="I37" s="7">
        <v>136</v>
      </c>
      <c r="J37" s="7">
        <v>119</v>
      </c>
      <c r="K37" s="7">
        <v>122</v>
      </c>
      <c r="L37" s="7">
        <v>56</v>
      </c>
      <c r="M37" s="7">
        <v>59</v>
      </c>
      <c r="N37" s="7">
        <v>62</v>
      </c>
      <c r="O37" s="7">
        <v>64</v>
      </c>
      <c r="P37" s="7">
        <v>67</v>
      </c>
      <c r="Q37" s="7">
        <v>69</v>
      </c>
      <c r="R37" s="7">
        <v>68</v>
      </c>
      <c r="S37" s="7">
        <v>90</v>
      </c>
    </row>
    <row r="38" spans="1:19" x14ac:dyDescent="0.2">
      <c r="A38" s="21" t="s">
        <v>62</v>
      </c>
      <c r="B38" s="20">
        <v>1199</v>
      </c>
      <c r="C38" s="20">
        <v>15178</v>
      </c>
      <c r="D38" s="20">
        <v>1599</v>
      </c>
      <c r="E38" s="20">
        <v>18973</v>
      </c>
      <c r="F38" s="20">
        <v>2013</v>
      </c>
      <c r="G38" s="20">
        <v>22010</v>
      </c>
      <c r="H38" s="20">
        <v>1954</v>
      </c>
      <c r="I38" s="20">
        <v>23230</v>
      </c>
      <c r="J38" s="20">
        <v>1634</v>
      </c>
      <c r="K38" s="20">
        <v>22000</v>
      </c>
      <c r="L38" s="20">
        <v>1355</v>
      </c>
      <c r="M38" s="20">
        <v>20031</v>
      </c>
      <c r="N38" s="20">
        <v>1389</v>
      </c>
      <c r="O38" s="20">
        <v>21037</v>
      </c>
      <c r="P38" s="20">
        <v>1400</v>
      </c>
      <c r="Q38" s="20">
        <v>21994</v>
      </c>
      <c r="R38" s="20">
        <v>1162</v>
      </c>
      <c r="S38" s="20">
        <v>18237</v>
      </c>
    </row>
    <row r="39" spans="1:19" x14ac:dyDescent="0.2">
      <c r="A39" s="22" t="s">
        <v>50</v>
      </c>
      <c r="B39" s="7">
        <v>1107</v>
      </c>
      <c r="C39" s="7">
        <v>10550</v>
      </c>
      <c r="D39" s="7">
        <v>1465</v>
      </c>
      <c r="E39" s="7">
        <v>13424</v>
      </c>
      <c r="F39" s="7">
        <v>1866</v>
      </c>
      <c r="G39" s="7">
        <v>16229</v>
      </c>
      <c r="H39" s="7">
        <v>1807</v>
      </c>
      <c r="I39" s="7">
        <v>17626</v>
      </c>
      <c r="J39" s="7">
        <v>1511</v>
      </c>
      <c r="K39" s="7">
        <v>16988</v>
      </c>
      <c r="L39" s="7">
        <v>1247</v>
      </c>
      <c r="M39" s="7">
        <v>15901</v>
      </c>
      <c r="N39" s="7">
        <v>1314</v>
      </c>
      <c r="O39" s="7">
        <v>16932</v>
      </c>
      <c r="P39" s="7">
        <v>1278</v>
      </c>
      <c r="Q39" s="7">
        <v>17945</v>
      </c>
      <c r="R39" s="7">
        <v>1057</v>
      </c>
      <c r="S39" s="7">
        <v>14843</v>
      </c>
    </row>
    <row r="40" spans="1:19" x14ac:dyDescent="0.2">
      <c r="A40" s="22" t="s">
        <v>52</v>
      </c>
      <c r="B40" s="7">
        <v>85</v>
      </c>
      <c r="C40" s="7">
        <v>4491</v>
      </c>
      <c r="D40" s="7">
        <v>118</v>
      </c>
      <c r="E40" s="7">
        <v>5362</v>
      </c>
      <c r="F40" s="7">
        <v>135</v>
      </c>
      <c r="G40" s="7">
        <v>5539</v>
      </c>
      <c r="H40" s="7">
        <v>135</v>
      </c>
      <c r="I40" s="7">
        <v>5340</v>
      </c>
      <c r="J40" s="7">
        <v>116</v>
      </c>
      <c r="K40" s="7">
        <v>4779</v>
      </c>
      <c r="L40" s="7">
        <v>104</v>
      </c>
      <c r="M40" s="7">
        <v>4019</v>
      </c>
      <c r="N40" s="7">
        <v>73</v>
      </c>
      <c r="O40" s="7">
        <v>3982</v>
      </c>
      <c r="P40" s="7">
        <v>118</v>
      </c>
      <c r="Q40" s="7">
        <v>3918</v>
      </c>
      <c r="R40" s="7">
        <v>99</v>
      </c>
      <c r="S40" s="7">
        <v>3241</v>
      </c>
    </row>
    <row r="41" spans="1:19" x14ac:dyDescent="0.2">
      <c r="A41" s="22" t="s">
        <v>53</v>
      </c>
      <c r="B41" s="7">
        <v>7</v>
      </c>
      <c r="C41" s="7">
        <v>137</v>
      </c>
      <c r="D41" s="7">
        <v>16</v>
      </c>
      <c r="E41" s="7">
        <v>187</v>
      </c>
      <c r="F41" s="7">
        <v>12</v>
      </c>
      <c r="G41" s="7">
        <v>242</v>
      </c>
      <c r="H41" s="7">
        <v>12</v>
      </c>
      <c r="I41" s="7">
        <v>264</v>
      </c>
      <c r="J41" s="7">
        <v>7</v>
      </c>
      <c r="K41" s="7">
        <v>233</v>
      </c>
      <c r="L41" s="7">
        <v>4</v>
      </c>
      <c r="M41" s="7">
        <v>111</v>
      </c>
      <c r="N41" s="7">
        <v>2</v>
      </c>
      <c r="O41" s="7">
        <v>123</v>
      </c>
      <c r="P41" s="7">
        <v>4</v>
      </c>
      <c r="Q41" s="7">
        <v>131</v>
      </c>
      <c r="R41" s="7">
        <v>6</v>
      </c>
      <c r="S41" s="7">
        <v>153</v>
      </c>
    </row>
    <row r="42" spans="1:19" x14ac:dyDescent="0.2">
      <c r="A42" s="21" t="s">
        <v>63</v>
      </c>
      <c r="B42" s="20">
        <v>2272</v>
      </c>
      <c r="C42" s="20">
        <v>14104</v>
      </c>
      <c r="D42" s="20">
        <v>2678</v>
      </c>
      <c r="E42" s="20">
        <v>17895</v>
      </c>
      <c r="F42" s="20">
        <v>3073</v>
      </c>
      <c r="G42" s="20">
        <v>20950</v>
      </c>
      <c r="H42" s="20">
        <v>3347</v>
      </c>
      <c r="I42" s="20">
        <v>21836</v>
      </c>
      <c r="J42" s="20">
        <v>3306</v>
      </c>
      <c r="K42" s="20">
        <v>20327</v>
      </c>
      <c r="L42" s="20">
        <v>3178</v>
      </c>
      <c r="M42" s="20">
        <v>18207</v>
      </c>
      <c r="N42" s="20">
        <v>3356</v>
      </c>
      <c r="O42" s="20">
        <v>19069</v>
      </c>
      <c r="P42" s="20">
        <v>3791</v>
      </c>
      <c r="Q42" s="20">
        <v>19602</v>
      </c>
      <c r="R42" s="20">
        <v>3236</v>
      </c>
      <c r="S42" s="20">
        <v>16160</v>
      </c>
    </row>
    <row r="43" spans="1:19" x14ac:dyDescent="0.2">
      <c r="A43" s="22" t="s">
        <v>50</v>
      </c>
      <c r="B43" s="7">
        <v>1937</v>
      </c>
      <c r="C43" s="7">
        <v>9720</v>
      </c>
      <c r="D43" s="7">
        <v>2348</v>
      </c>
      <c r="E43" s="7">
        <v>12541</v>
      </c>
      <c r="F43" s="7">
        <v>2755</v>
      </c>
      <c r="G43" s="7">
        <v>15340</v>
      </c>
      <c r="H43" s="7">
        <v>3013</v>
      </c>
      <c r="I43" s="7">
        <v>16420</v>
      </c>
      <c r="J43" s="7">
        <v>3012</v>
      </c>
      <c r="K43" s="7">
        <v>15485</v>
      </c>
      <c r="L43" s="7">
        <v>2955</v>
      </c>
      <c r="M43" s="7">
        <v>14192</v>
      </c>
      <c r="N43" s="7">
        <v>3123</v>
      </c>
      <c r="O43" s="7">
        <v>15122</v>
      </c>
      <c r="P43" s="7">
        <v>3523</v>
      </c>
      <c r="Q43" s="7">
        <v>15699</v>
      </c>
      <c r="R43" s="7">
        <v>3001</v>
      </c>
      <c r="S43" s="7">
        <v>12898</v>
      </c>
    </row>
    <row r="44" spans="1:19" x14ac:dyDescent="0.2">
      <c r="A44" s="22" t="s">
        <v>52</v>
      </c>
      <c r="B44" s="7">
        <v>313</v>
      </c>
      <c r="C44" s="7">
        <v>4263</v>
      </c>
      <c r="D44" s="7">
        <v>299</v>
      </c>
      <c r="E44" s="7">
        <v>5181</v>
      </c>
      <c r="F44" s="7">
        <v>275</v>
      </c>
      <c r="G44" s="7">
        <v>5399</v>
      </c>
      <c r="H44" s="7">
        <v>280</v>
      </c>
      <c r="I44" s="7">
        <v>5195</v>
      </c>
      <c r="J44" s="7">
        <v>239</v>
      </c>
      <c r="K44" s="7">
        <v>4656</v>
      </c>
      <c r="L44" s="7">
        <v>196</v>
      </c>
      <c r="M44" s="7">
        <v>3927</v>
      </c>
      <c r="N44" s="7">
        <v>209</v>
      </c>
      <c r="O44" s="7">
        <v>3846</v>
      </c>
      <c r="P44" s="7">
        <v>232</v>
      </c>
      <c r="Q44" s="7">
        <v>3803</v>
      </c>
      <c r="R44" s="7">
        <v>204</v>
      </c>
      <c r="S44" s="7">
        <v>3136</v>
      </c>
    </row>
    <row r="45" spans="1:19" x14ac:dyDescent="0.2">
      <c r="A45" s="22" t="s">
        <v>53</v>
      </c>
      <c r="B45" s="7">
        <v>22</v>
      </c>
      <c r="C45" s="7">
        <v>121</v>
      </c>
      <c r="D45" s="7">
        <v>31</v>
      </c>
      <c r="E45" s="7">
        <v>173</v>
      </c>
      <c r="F45" s="7">
        <v>43</v>
      </c>
      <c r="G45" s="7">
        <v>211</v>
      </c>
      <c r="H45" s="7">
        <v>54</v>
      </c>
      <c r="I45" s="7">
        <v>221</v>
      </c>
      <c r="J45" s="7">
        <v>55</v>
      </c>
      <c r="K45" s="7">
        <v>186</v>
      </c>
      <c r="L45" s="7">
        <v>27</v>
      </c>
      <c r="M45" s="7">
        <v>88</v>
      </c>
      <c r="N45" s="7">
        <v>24</v>
      </c>
      <c r="O45" s="7">
        <v>101</v>
      </c>
      <c r="P45" s="7">
        <v>36</v>
      </c>
      <c r="Q45" s="7">
        <v>100</v>
      </c>
      <c r="R45" s="7">
        <v>31</v>
      </c>
      <c r="S45" s="7">
        <v>126</v>
      </c>
    </row>
    <row r="46" spans="1:19" x14ac:dyDescent="0.2">
      <c r="A46" s="21" t="s">
        <v>64</v>
      </c>
      <c r="B46" s="20">
        <v>1034</v>
      </c>
      <c r="C46" s="20">
        <v>15342</v>
      </c>
      <c r="D46" s="20">
        <v>1283</v>
      </c>
      <c r="E46" s="20">
        <v>19289</v>
      </c>
      <c r="F46" s="20">
        <v>1703</v>
      </c>
      <c r="G46" s="20">
        <v>22319</v>
      </c>
      <c r="H46" s="20">
        <v>2011</v>
      </c>
      <c r="I46" s="20">
        <v>23172</v>
      </c>
      <c r="J46" s="20">
        <v>2005</v>
      </c>
      <c r="K46" s="20">
        <v>21628</v>
      </c>
      <c r="L46" s="20">
        <v>1818</v>
      </c>
      <c r="M46" s="20">
        <v>19566</v>
      </c>
      <c r="N46" s="20">
        <v>1873</v>
      </c>
      <c r="O46" s="20">
        <v>20553</v>
      </c>
      <c r="P46" s="20">
        <v>1889</v>
      </c>
      <c r="Q46" s="20">
        <v>21503</v>
      </c>
      <c r="R46" s="20">
        <v>1593</v>
      </c>
      <c r="S46" s="20">
        <v>17805</v>
      </c>
    </row>
    <row r="47" spans="1:19" x14ac:dyDescent="0.2">
      <c r="A47" s="22" t="s">
        <v>50</v>
      </c>
      <c r="B47" s="7">
        <v>940</v>
      </c>
      <c r="C47" s="7">
        <v>10717</v>
      </c>
      <c r="D47" s="7">
        <v>1181</v>
      </c>
      <c r="E47" s="7">
        <v>13708</v>
      </c>
      <c r="F47" s="7">
        <v>1581</v>
      </c>
      <c r="G47" s="7">
        <v>16514</v>
      </c>
      <c r="H47" s="7">
        <v>1876</v>
      </c>
      <c r="I47" s="7">
        <v>17557</v>
      </c>
      <c r="J47" s="7">
        <v>1873</v>
      </c>
      <c r="K47" s="7">
        <v>16624</v>
      </c>
      <c r="L47" s="7">
        <v>1721</v>
      </c>
      <c r="M47" s="7">
        <v>15426</v>
      </c>
      <c r="N47" s="7">
        <v>1786</v>
      </c>
      <c r="O47" s="7">
        <v>16459</v>
      </c>
      <c r="P47" s="7">
        <v>1800</v>
      </c>
      <c r="Q47" s="7">
        <v>17422</v>
      </c>
      <c r="R47" s="7">
        <v>1524</v>
      </c>
      <c r="S47" s="7">
        <v>14376</v>
      </c>
    </row>
    <row r="48" spans="1:19" x14ac:dyDescent="0.2">
      <c r="A48" s="22" t="s">
        <v>52</v>
      </c>
      <c r="B48" s="7">
        <v>83</v>
      </c>
      <c r="C48" s="7">
        <v>4493</v>
      </c>
      <c r="D48" s="7">
        <v>87</v>
      </c>
      <c r="E48" s="7">
        <v>5393</v>
      </c>
      <c r="F48" s="7">
        <v>93</v>
      </c>
      <c r="G48" s="7">
        <v>5581</v>
      </c>
      <c r="H48" s="7">
        <v>107</v>
      </c>
      <c r="I48" s="7">
        <v>5368</v>
      </c>
      <c r="J48" s="7">
        <v>102</v>
      </c>
      <c r="K48" s="7">
        <v>4793</v>
      </c>
      <c r="L48" s="7">
        <v>84</v>
      </c>
      <c r="M48" s="7">
        <v>4039</v>
      </c>
      <c r="N48" s="7">
        <v>72</v>
      </c>
      <c r="O48" s="7">
        <v>3983</v>
      </c>
      <c r="P48" s="7">
        <v>77</v>
      </c>
      <c r="Q48" s="7">
        <v>3958</v>
      </c>
      <c r="R48" s="7">
        <v>51</v>
      </c>
      <c r="S48" s="7">
        <v>3289</v>
      </c>
    </row>
    <row r="49" spans="1:19" x14ac:dyDescent="0.2">
      <c r="A49" s="23" t="s">
        <v>53</v>
      </c>
      <c r="B49" s="11">
        <v>11</v>
      </c>
      <c r="C49" s="11">
        <v>132</v>
      </c>
      <c r="D49" s="11">
        <v>15</v>
      </c>
      <c r="E49" s="11">
        <v>188</v>
      </c>
      <c r="F49" s="11">
        <v>29</v>
      </c>
      <c r="G49" s="11">
        <v>224</v>
      </c>
      <c r="H49" s="11">
        <v>28</v>
      </c>
      <c r="I49" s="11">
        <v>247</v>
      </c>
      <c r="J49" s="11">
        <v>30</v>
      </c>
      <c r="K49" s="11">
        <v>211</v>
      </c>
      <c r="L49" s="11">
        <v>13</v>
      </c>
      <c r="M49" s="11">
        <v>101</v>
      </c>
      <c r="N49" s="11">
        <v>15</v>
      </c>
      <c r="O49" s="11">
        <v>111</v>
      </c>
      <c r="P49" s="11">
        <v>12</v>
      </c>
      <c r="Q49" s="11">
        <v>123</v>
      </c>
      <c r="R49" s="11">
        <v>18</v>
      </c>
      <c r="S49" s="11">
        <v>140</v>
      </c>
    </row>
    <row r="50" spans="1:19" x14ac:dyDescent="0.2">
      <c r="A50" s="9" t="s">
        <v>19</v>
      </c>
    </row>
    <row r="51" spans="1:19" x14ac:dyDescent="0.2">
      <c r="A51" s="21" t="s">
        <v>60</v>
      </c>
      <c r="B51" s="20">
        <v>12955</v>
      </c>
      <c r="C51" s="20">
        <v>6021</v>
      </c>
      <c r="D51" s="20">
        <v>16125</v>
      </c>
      <c r="E51" s="20">
        <v>7544</v>
      </c>
      <c r="F51" s="20">
        <v>19038</v>
      </c>
      <c r="G51" s="20">
        <v>8516</v>
      </c>
      <c r="H51" s="20">
        <v>20765</v>
      </c>
      <c r="I51" s="20">
        <v>8156</v>
      </c>
      <c r="J51" s="20">
        <v>19917</v>
      </c>
      <c r="K51" s="20">
        <v>7403</v>
      </c>
      <c r="L51" s="20">
        <v>18491</v>
      </c>
      <c r="M51" s="20">
        <v>6379</v>
      </c>
      <c r="N51" s="20">
        <v>19507</v>
      </c>
      <c r="O51" s="20">
        <v>6701</v>
      </c>
      <c r="P51" s="20">
        <v>20779</v>
      </c>
      <c r="Q51" s="20">
        <v>6772</v>
      </c>
      <c r="R51" s="20">
        <v>17433</v>
      </c>
      <c r="S51" s="20">
        <v>5629</v>
      </c>
    </row>
    <row r="52" spans="1:19" x14ac:dyDescent="0.2">
      <c r="A52" s="22" t="s">
        <v>50</v>
      </c>
      <c r="B52" s="7">
        <v>10614</v>
      </c>
      <c r="C52" s="7">
        <v>2991</v>
      </c>
      <c r="D52" s="7">
        <v>13480</v>
      </c>
      <c r="E52" s="7">
        <v>3769</v>
      </c>
      <c r="F52" s="7">
        <v>16426</v>
      </c>
      <c r="G52" s="7">
        <v>4444</v>
      </c>
      <c r="H52" s="7">
        <v>18217</v>
      </c>
      <c r="I52" s="7">
        <v>4246</v>
      </c>
      <c r="J52" s="7">
        <v>17677</v>
      </c>
      <c r="K52" s="7">
        <v>3864</v>
      </c>
      <c r="L52" s="7">
        <v>16713</v>
      </c>
      <c r="M52" s="7">
        <v>3410</v>
      </c>
      <c r="N52" s="7">
        <v>17707</v>
      </c>
      <c r="O52" s="7">
        <v>3690</v>
      </c>
      <c r="P52" s="7">
        <v>18996</v>
      </c>
      <c r="Q52" s="7">
        <v>3814</v>
      </c>
      <c r="R52" s="7">
        <v>15893</v>
      </c>
      <c r="S52" s="7">
        <v>3159</v>
      </c>
    </row>
    <row r="53" spans="1:19" x14ac:dyDescent="0.2">
      <c r="A53" s="22" t="s">
        <v>52</v>
      </c>
      <c r="B53" s="7">
        <v>2199</v>
      </c>
      <c r="C53" s="7">
        <v>2978</v>
      </c>
      <c r="D53" s="7">
        <v>2458</v>
      </c>
      <c r="E53" s="7">
        <v>3696</v>
      </c>
      <c r="F53" s="7">
        <v>2408</v>
      </c>
      <c r="G53" s="7">
        <v>3986</v>
      </c>
      <c r="H53" s="7">
        <v>2317</v>
      </c>
      <c r="I53" s="7">
        <v>3824</v>
      </c>
      <c r="J53" s="7">
        <v>2025</v>
      </c>
      <c r="K53" s="7">
        <v>3466</v>
      </c>
      <c r="L53" s="7">
        <v>1693</v>
      </c>
      <c r="M53" s="7">
        <v>2921</v>
      </c>
      <c r="N53" s="7">
        <v>1703</v>
      </c>
      <c r="O53" s="7">
        <v>2958</v>
      </c>
      <c r="P53" s="7">
        <v>1675</v>
      </c>
      <c r="Q53" s="7">
        <v>2897</v>
      </c>
      <c r="R53" s="7">
        <v>1415</v>
      </c>
      <c r="S53" s="7">
        <v>2406</v>
      </c>
    </row>
    <row r="54" spans="1:19" x14ac:dyDescent="0.2">
      <c r="A54" s="22" t="s">
        <v>53</v>
      </c>
      <c r="B54" s="7">
        <v>142</v>
      </c>
      <c r="C54" s="7">
        <v>52</v>
      </c>
      <c r="D54" s="7">
        <v>187</v>
      </c>
      <c r="E54" s="7">
        <v>79</v>
      </c>
      <c r="F54" s="7">
        <v>204</v>
      </c>
      <c r="G54" s="7">
        <v>86</v>
      </c>
      <c r="H54" s="7">
        <v>231</v>
      </c>
      <c r="I54" s="7">
        <v>86</v>
      </c>
      <c r="J54" s="7">
        <v>215</v>
      </c>
      <c r="K54" s="7">
        <v>73</v>
      </c>
      <c r="L54" s="7">
        <v>85</v>
      </c>
      <c r="M54" s="7">
        <v>48</v>
      </c>
      <c r="N54" s="7">
        <v>97</v>
      </c>
      <c r="O54" s="7">
        <v>53</v>
      </c>
      <c r="P54" s="7">
        <v>108</v>
      </c>
      <c r="Q54" s="7">
        <v>61</v>
      </c>
      <c r="R54" s="7">
        <v>125</v>
      </c>
      <c r="S54" s="7">
        <v>64</v>
      </c>
    </row>
    <row r="55" spans="1:19" x14ac:dyDescent="0.2">
      <c r="A55" s="21" t="s">
        <v>61</v>
      </c>
      <c r="B55" s="20">
        <v>8091</v>
      </c>
      <c r="C55" s="20">
        <v>10884</v>
      </c>
      <c r="D55" s="20">
        <v>10453</v>
      </c>
      <c r="E55" s="20">
        <v>13216</v>
      </c>
      <c r="F55" s="20">
        <v>12881</v>
      </c>
      <c r="G55" s="20">
        <v>14670</v>
      </c>
      <c r="H55" s="20">
        <v>14759</v>
      </c>
      <c r="I55" s="20">
        <v>14160</v>
      </c>
      <c r="J55" s="20">
        <v>14445</v>
      </c>
      <c r="K55" s="20">
        <v>12875</v>
      </c>
      <c r="L55" s="20">
        <v>13587</v>
      </c>
      <c r="M55" s="20">
        <v>11281</v>
      </c>
      <c r="N55" s="20">
        <v>14451</v>
      </c>
      <c r="O55" s="20">
        <v>11755</v>
      </c>
      <c r="P55" s="20">
        <v>15597</v>
      </c>
      <c r="Q55" s="20">
        <v>11951</v>
      </c>
      <c r="R55" s="20">
        <v>13050</v>
      </c>
      <c r="S55" s="20">
        <v>10009</v>
      </c>
    </row>
    <row r="56" spans="1:19" x14ac:dyDescent="0.2">
      <c r="A56" s="22" t="s">
        <v>50</v>
      </c>
      <c r="B56" s="7">
        <v>7477</v>
      </c>
      <c r="C56" s="7">
        <v>6128</v>
      </c>
      <c r="D56" s="7">
        <v>9696</v>
      </c>
      <c r="E56" s="7">
        <v>7552</v>
      </c>
      <c r="F56" s="7">
        <v>12131</v>
      </c>
      <c r="G56" s="7">
        <v>8738</v>
      </c>
      <c r="H56" s="7">
        <v>13918</v>
      </c>
      <c r="I56" s="7">
        <v>8545</v>
      </c>
      <c r="J56" s="7">
        <v>13649</v>
      </c>
      <c r="K56" s="7">
        <v>7892</v>
      </c>
      <c r="L56" s="7">
        <v>12974</v>
      </c>
      <c r="M56" s="7">
        <v>7149</v>
      </c>
      <c r="N56" s="7">
        <v>13836</v>
      </c>
      <c r="O56" s="7">
        <v>7560</v>
      </c>
      <c r="P56" s="7">
        <v>14948</v>
      </c>
      <c r="Q56" s="7">
        <v>7863</v>
      </c>
      <c r="R56" s="7">
        <v>12508</v>
      </c>
      <c r="S56" s="7">
        <v>6544</v>
      </c>
    </row>
    <row r="57" spans="1:19" x14ac:dyDescent="0.2">
      <c r="A57" s="22" t="s">
        <v>52</v>
      </c>
      <c r="B57" s="7">
        <v>524</v>
      </c>
      <c r="C57" s="7">
        <v>4653</v>
      </c>
      <c r="D57" s="7">
        <v>654</v>
      </c>
      <c r="E57" s="7">
        <v>5500</v>
      </c>
      <c r="F57" s="7">
        <v>610</v>
      </c>
      <c r="G57" s="7">
        <v>5782</v>
      </c>
      <c r="H57" s="7">
        <v>680</v>
      </c>
      <c r="I57" s="7">
        <v>5461</v>
      </c>
      <c r="J57" s="7">
        <v>650</v>
      </c>
      <c r="K57" s="7">
        <v>4840</v>
      </c>
      <c r="L57" s="7">
        <v>553</v>
      </c>
      <c r="M57" s="7">
        <v>4061</v>
      </c>
      <c r="N57" s="7">
        <v>541</v>
      </c>
      <c r="O57" s="7">
        <v>4120</v>
      </c>
      <c r="P57" s="7">
        <v>573</v>
      </c>
      <c r="Q57" s="7">
        <v>3999</v>
      </c>
      <c r="R57" s="7">
        <v>458</v>
      </c>
      <c r="S57" s="7">
        <v>3363</v>
      </c>
    </row>
    <row r="58" spans="1:19" x14ac:dyDescent="0.2">
      <c r="A58" s="22" t="s">
        <v>53</v>
      </c>
      <c r="B58" s="7">
        <v>90</v>
      </c>
      <c r="C58" s="7">
        <v>103</v>
      </c>
      <c r="D58" s="7">
        <v>103</v>
      </c>
      <c r="E58" s="7">
        <v>164</v>
      </c>
      <c r="F58" s="7">
        <v>140</v>
      </c>
      <c r="G58" s="7">
        <v>150</v>
      </c>
      <c r="H58" s="7">
        <v>161</v>
      </c>
      <c r="I58" s="7">
        <v>154</v>
      </c>
      <c r="J58" s="7">
        <v>146</v>
      </c>
      <c r="K58" s="7">
        <v>143</v>
      </c>
      <c r="L58" s="7">
        <v>60</v>
      </c>
      <c r="M58" s="7">
        <v>71</v>
      </c>
      <c r="N58" s="7">
        <v>74</v>
      </c>
      <c r="O58" s="7">
        <v>75</v>
      </c>
      <c r="P58" s="7">
        <v>76</v>
      </c>
      <c r="Q58" s="7">
        <v>89</v>
      </c>
      <c r="R58" s="7">
        <v>84</v>
      </c>
      <c r="S58" s="7">
        <v>102</v>
      </c>
    </row>
    <row r="59" spans="1:19" x14ac:dyDescent="0.2">
      <c r="A59" s="21" t="s">
        <v>62</v>
      </c>
      <c r="B59" s="20">
        <v>1293</v>
      </c>
      <c r="C59" s="20">
        <v>17684</v>
      </c>
      <c r="D59" s="20">
        <v>1712</v>
      </c>
      <c r="E59" s="20">
        <v>21959</v>
      </c>
      <c r="F59" s="20">
        <v>2164</v>
      </c>
      <c r="G59" s="20">
        <v>25388</v>
      </c>
      <c r="H59" s="20">
        <v>2106</v>
      </c>
      <c r="I59" s="20">
        <v>26814</v>
      </c>
      <c r="J59" s="20">
        <v>1769</v>
      </c>
      <c r="K59" s="20">
        <v>25551</v>
      </c>
      <c r="L59" s="20">
        <v>1458</v>
      </c>
      <c r="M59" s="20">
        <v>23412</v>
      </c>
      <c r="N59" s="20">
        <v>1502</v>
      </c>
      <c r="O59" s="20">
        <v>24704</v>
      </c>
      <c r="P59" s="20">
        <v>1526</v>
      </c>
      <c r="Q59" s="20">
        <v>26024</v>
      </c>
      <c r="R59" s="20">
        <v>1278</v>
      </c>
      <c r="S59" s="20">
        <v>21786</v>
      </c>
    </row>
    <row r="60" spans="1:19" x14ac:dyDescent="0.2">
      <c r="A60" s="22" t="s">
        <v>50</v>
      </c>
      <c r="B60" s="7">
        <v>1181</v>
      </c>
      <c r="C60" s="7">
        <v>12424</v>
      </c>
      <c r="D60" s="7">
        <v>1564</v>
      </c>
      <c r="E60" s="7">
        <v>15684</v>
      </c>
      <c r="F60" s="7">
        <v>2005</v>
      </c>
      <c r="G60" s="7">
        <v>18864</v>
      </c>
      <c r="H60" s="7">
        <v>1947</v>
      </c>
      <c r="I60" s="7">
        <v>20516</v>
      </c>
      <c r="J60" s="7">
        <v>1633</v>
      </c>
      <c r="K60" s="7">
        <v>19908</v>
      </c>
      <c r="L60" s="7">
        <v>1344</v>
      </c>
      <c r="M60" s="7">
        <v>18780</v>
      </c>
      <c r="N60" s="7">
        <v>1420</v>
      </c>
      <c r="O60" s="7">
        <v>19978</v>
      </c>
      <c r="P60" s="7">
        <v>1392</v>
      </c>
      <c r="Q60" s="7">
        <v>21420</v>
      </c>
      <c r="R60" s="7">
        <v>1160</v>
      </c>
      <c r="S60" s="7">
        <v>17893</v>
      </c>
    </row>
    <row r="61" spans="1:19" x14ac:dyDescent="0.2">
      <c r="A61" s="22" t="s">
        <v>52</v>
      </c>
      <c r="B61" s="7">
        <v>103</v>
      </c>
      <c r="C61" s="7">
        <v>5074</v>
      </c>
      <c r="D61" s="7">
        <v>128</v>
      </c>
      <c r="E61" s="7">
        <v>6026</v>
      </c>
      <c r="F61" s="7">
        <v>145</v>
      </c>
      <c r="G61" s="7">
        <v>6247</v>
      </c>
      <c r="H61" s="7">
        <v>145</v>
      </c>
      <c r="I61" s="7">
        <v>5995</v>
      </c>
      <c r="J61" s="7">
        <v>127</v>
      </c>
      <c r="K61" s="7">
        <v>5363</v>
      </c>
      <c r="L61" s="7">
        <v>108</v>
      </c>
      <c r="M61" s="7">
        <v>4506</v>
      </c>
      <c r="N61" s="7">
        <v>80</v>
      </c>
      <c r="O61" s="7">
        <v>4580</v>
      </c>
      <c r="P61" s="7">
        <v>130</v>
      </c>
      <c r="Q61" s="7">
        <v>4442</v>
      </c>
      <c r="R61" s="7">
        <v>110</v>
      </c>
      <c r="S61" s="7">
        <v>3711</v>
      </c>
    </row>
    <row r="62" spans="1:19" x14ac:dyDescent="0.2">
      <c r="A62" s="22" t="s">
        <v>53</v>
      </c>
      <c r="B62" s="7">
        <v>9</v>
      </c>
      <c r="C62" s="7">
        <v>186</v>
      </c>
      <c r="D62" s="7">
        <v>20</v>
      </c>
      <c r="E62" s="7">
        <v>249</v>
      </c>
      <c r="F62" s="7">
        <v>14</v>
      </c>
      <c r="G62" s="7">
        <v>277</v>
      </c>
      <c r="H62" s="7">
        <v>14</v>
      </c>
      <c r="I62" s="7">
        <v>303</v>
      </c>
      <c r="J62" s="7">
        <v>9</v>
      </c>
      <c r="K62" s="7">
        <v>280</v>
      </c>
      <c r="L62" s="7">
        <v>6</v>
      </c>
      <c r="M62" s="7">
        <v>126</v>
      </c>
      <c r="N62" s="7">
        <v>2</v>
      </c>
      <c r="O62" s="7">
        <v>146</v>
      </c>
      <c r="P62" s="7">
        <v>4</v>
      </c>
      <c r="Q62" s="7">
        <v>162</v>
      </c>
      <c r="R62" s="7">
        <v>8</v>
      </c>
      <c r="S62" s="7">
        <v>182</v>
      </c>
    </row>
    <row r="63" spans="1:19" x14ac:dyDescent="0.2">
      <c r="A63" s="21" t="s">
        <v>63</v>
      </c>
      <c r="B63" s="20">
        <v>3075</v>
      </c>
      <c r="C63" s="20">
        <v>15899</v>
      </c>
      <c r="D63" s="20">
        <v>3633</v>
      </c>
      <c r="E63" s="20">
        <v>20037</v>
      </c>
      <c r="F63" s="20">
        <v>4102</v>
      </c>
      <c r="G63" s="20">
        <v>23449</v>
      </c>
      <c r="H63" s="20">
        <v>4473</v>
      </c>
      <c r="I63" s="20">
        <v>24445</v>
      </c>
      <c r="J63" s="20">
        <v>4440</v>
      </c>
      <c r="K63" s="20">
        <v>22877</v>
      </c>
      <c r="L63" s="20">
        <v>4263</v>
      </c>
      <c r="M63" s="20">
        <v>20606</v>
      </c>
      <c r="N63" s="20">
        <v>4517</v>
      </c>
      <c r="O63" s="20">
        <v>21688</v>
      </c>
      <c r="P63" s="20">
        <v>5242</v>
      </c>
      <c r="Q63" s="20">
        <v>22308</v>
      </c>
      <c r="R63" s="20">
        <v>4500</v>
      </c>
      <c r="S63" s="20">
        <v>18560</v>
      </c>
    </row>
    <row r="64" spans="1:19" x14ac:dyDescent="0.2">
      <c r="A64" s="22" t="s">
        <v>50</v>
      </c>
      <c r="B64" s="7">
        <v>2620</v>
      </c>
      <c r="C64" s="7">
        <v>10985</v>
      </c>
      <c r="D64" s="7">
        <v>3175</v>
      </c>
      <c r="E64" s="7">
        <v>14073</v>
      </c>
      <c r="F64" s="7">
        <v>3671</v>
      </c>
      <c r="G64" s="7">
        <v>17198</v>
      </c>
      <c r="H64" s="7">
        <v>4044</v>
      </c>
      <c r="I64" s="7">
        <v>18419</v>
      </c>
      <c r="J64" s="7">
        <v>4063</v>
      </c>
      <c r="K64" s="7">
        <v>17475</v>
      </c>
      <c r="L64" s="7">
        <v>3963</v>
      </c>
      <c r="M64" s="7">
        <v>16160</v>
      </c>
      <c r="N64" s="7">
        <v>4212</v>
      </c>
      <c r="O64" s="7">
        <v>17184</v>
      </c>
      <c r="P64" s="7">
        <v>4889</v>
      </c>
      <c r="Q64" s="7">
        <v>17922</v>
      </c>
      <c r="R64" s="7">
        <v>4181</v>
      </c>
      <c r="S64" s="7">
        <v>14871</v>
      </c>
    </row>
    <row r="65" spans="1:19" x14ac:dyDescent="0.2">
      <c r="A65" s="22" t="s">
        <v>52</v>
      </c>
      <c r="B65" s="7">
        <v>417</v>
      </c>
      <c r="C65" s="7">
        <v>4759</v>
      </c>
      <c r="D65" s="7">
        <v>407</v>
      </c>
      <c r="E65" s="7">
        <v>5747</v>
      </c>
      <c r="F65" s="7">
        <v>377</v>
      </c>
      <c r="G65" s="7">
        <v>6015</v>
      </c>
      <c r="H65" s="7">
        <v>357</v>
      </c>
      <c r="I65" s="7">
        <v>5784</v>
      </c>
      <c r="J65" s="7">
        <v>306</v>
      </c>
      <c r="K65" s="7">
        <v>5184</v>
      </c>
      <c r="L65" s="7">
        <v>266</v>
      </c>
      <c r="M65" s="7">
        <v>4348</v>
      </c>
      <c r="N65" s="7">
        <v>273</v>
      </c>
      <c r="O65" s="7">
        <v>4388</v>
      </c>
      <c r="P65" s="7">
        <v>306</v>
      </c>
      <c r="Q65" s="7">
        <v>4265</v>
      </c>
      <c r="R65" s="7">
        <v>273</v>
      </c>
      <c r="S65" s="7">
        <v>3548</v>
      </c>
    </row>
    <row r="66" spans="1:19" x14ac:dyDescent="0.2">
      <c r="A66" s="22" t="s">
        <v>53</v>
      </c>
      <c r="B66" s="7">
        <v>38</v>
      </c>
      <c r="C66" s="7">
        <v>155</v>
      </c>
      <c r="D66" s="7">
        <v>51</v>
      </c>
      <c r="E66" s="7">
        <v>217</v>
      </c>
      <c r="F66" s="7">
        <v>54</v>
      </c>
      <c r="G66" s="7">
        <v>236</v>
      </c>
      <c r="H66" s="7">
        <v>72</v>
      </c>
      <c r="I66" s="7">
        <v>242</v>
      </c>
      <c r="J66" s="7">
        <v>71</v>
      </c>
      <c r="K66" s="7">
        <v>218</v>
      </c>
      <c r="L66" s="7">
        <v>34</v>
      </c>
      <c r="M66" s="7">
        <v>98</v>
      </c>
      <c r="N66" s="7">
        <v>32</v>
      </c>
      <c r="O66" s="7">
        <v>116</v>
      </c>
      <c r="P66" s="7">
        <v>47</v>
      </c>
      <c r="Q66" s="7">
        <v>121</v>
      </c>
      <c r="R66" s="7">
        <v>46</v>
      </c>
      <c r="S66" s="7">
        <v>141</v>
      </c>
    </row>
    <row r="67" spans="1:19" x14ac:dyDescent="0.2">
      <c r="A67" s="21" t="s">
        <v>64</v>
      </c>
      <c r="B67" s="20">
        <v>1163</v>
      </c>
      <c r="C67" s="20">
        <v>17812</v>
      </c>
      <c r="D67" s="20">
        <v>1427</v>
      </c>
      <c r="E67" s="20">
        <v>22243</v>
      </c>
      <c r="F67" s="20">
        <v>1892</v>
      </c>
      <c r="G67" s="20">
        <v>25659</v>
      </c>
      <c r="H67" s="20">
        <v>2231</v>
      </c>
      <c r="I67" s="20">
        <v>26689</v>
      </c>
      <c r="J67" s="20">
        <v>2258</v>
      </c>
      <c r="K67" s="20">
        <v>25060</v>
      </c>
      <c r="L67" s="20">
        <v>2055</v>
      </c>
      <c r="M67" s="20">
        <v>22812</v>
      </c>
      <c r="N67" s="20">
        <v>2138</v>
      </c>
      <c r="O67" s="20">
        <v>24067</v>
      </c>
      <c r="P67" s="20">
        <v>2179</v>
      </c>
      <c r="Q67" s="20">
        <v>25370</v>
      </c>
      <c r="R67" s="20">
        <v>1834</v>
      </c>
      <c r="S67" s="20">
        <v>21229</v>
      </c>
    </row>
    <row r="68" spans="1:19" x14ac:dyDescent="0.2">
      <c r="A68" s="22" t="s">
        <v>50</v>
      </c>
      <c r="B68" s="7">
        <v>1050</v>
      </c>
      <c r="C68" s="7">
        <v>12555</v>
      </c>
      <c r="D68" s="7">
        <v>1305</v>
      </c>
      <c r="E68" s="7">
        <v>15944</v>
      </c>
      <c r="F68" s="7">
        <v>1752</v>
      </c>
      <c r="G68" s="7">
        <v>19117</v>
      </c>
      <c r="H68" s="7">
        <v>2085</v>
      </c>
      <c r="I68" s="7">
        <v>20378</v>
      </c>
      <c r="J68" s="7">
        <v>2113</v>
      </c>
      <c r="K68" s="7">
        <v>19425</v>
      </c>
      <c r="L68" s="7">
        <v>1945</v>
      </c>
      <c r="M68" s="7">
        <v>18178</v>
      </c>
      <c r="N68" s="7">
        <v>2030</v>
      </c>
      <c r="O68" s="7">
        <v>19366</v>
      </c>
      <c r="P68" s="7">
        <v>2079</v>
      </c>
      <c r="Q68" s="7">
        <v>20732</v>
      </c>
      <c r="R68" s="7">
        <v>1753</v>
      </c>
      <c r="S68" s="7">
        <v>17300</v>
      </c>
    </row>
    <row r="69" spans="1:19" x14ac:dyDescent="0.2">
      <c r="A69" s="22" t="s">
        <v>52</v>
      </c>
      <c r="B69" s="7">
        <v>94</v>
      </c>
      <c r="C69" s="7">
        <v>5083</v>
      </c>
      <c r="D69" s="7">
        <v>103</v>
      </c>
      <c r="E69" s="7">
        <v>6051</v>
      </c>
      <c r="F69" s="7">
        <v>107</v>
      </c>
      <c r="G69" s="7">
        <v>6285</v>
      </c>
      <c r="H69" s="7">
        <v>116</v>
      </c>
      <c r="I69" s="7">
        <v>6025</v>
      </c>
      <c r="J69" s="7">
        <v>113</v>
      </c>
      <c r="K69" s="7">
        <v>5377</v>
      </c>
      <c r="L69" s="7">
        <v>95</v>
      </c>
      <c r="M69" s="7">
        <v>4519</v>
      </c>
      <c r="N69" s="7">
        <v>91</v>
      </c>
      <c r="O69" s="7">
        <v>4569</v>
      </c>
      <c r="P69" s="7">
        <v>84</v>
      </c>
      <c r="Q69" s="7">
        <v>4487</v>
      </c>
      <c r="R69" s="7">
        <v>61</v>
      </c>
      <c r="S69" s="7">
        <v>3760</v>
      </c>
    </row>
    <row r="70" spans="1:19" x14ac:dyDescent="0.2">
      <c r="A70" s="23" t="s">
        <v>53</v>
      </c>
      <c r="B70" s="11">
        <v>19</v>
      </c>
      <c r="C70" s="11">
        <v>174</v>
      </c>
      <c r="D70" s="11">
        <v>19</v>
      </c>
      <c r="E70" s="11">
        <v>248</v>
      </c>
      <c r="F70" s="11">
        <v>33</v>
      </c>
      <c r="G70" s="11">
        <v>257</v>
      </c>
      <c r="H70" s="11">
        <v>30</v>
      </c>
      <c r="I70" s="11">
        <v>286</v>
      </c>
      <c r="J70" s="11">
        <v>32</v>
      </c>
      <c r="K70" s="11">
        <v>258</v>
      </c>
      <c r="L70" s="11">
        <v>15</v>
      </c>
      <c r="M70" s="11">
        <v>115</v>
      </c>
      <c r="N70" s="11">
        <v>17</v>
      </c>
      <c r="O70" s="11">
        <v>132</v>
      </c>
      <c r="P70" s="11">
        <v>16</v>
      </c>
      <c r="Q70" s="11">
        <v>151</v>
      </c>
      <c r="R70" s="11">
        <v>20</v>
      </c>
      <c r="S70" s="11">
        <v>169</v>
      </c>
    </row>
    <row r="72" spans="1:19" x14ac:dyDescent="0.2">
      <c r="A72" s="13" t="s">
        <v>20</v>
      </c>
    </row>
    <row r="73" spans="1:19" x14ac:dyDescent="0.2">
      <c r="A73" s="13" t="s">
        <v>65</v>
      </c>
    </row>
    <row r="74" spans="1:19" x14ac:dyDescent="0.2">
      <c r="A74" s="13" t="s">
        <v>66</v>
      </c>
    </row>
    <row r="75" spans="1:19" x14ac:dyDescent="0.2">
      <c r="A75" s="13" t="s">
        <v>32</v>
      </c>
    </row>
    <row r="76" spans="1:19" x14ac:dyDescent="0.2">
      <c r="A76" s="13"/>
    </row>
    <row r="77" spans="1:19" x14ac:dyDescent="0.2">
      <c r="A77" s="13" t="s">
        <v>141</v>
      </c>
    </row>
    <row r="78" spans="1:19" x14ac:dyDescent="0.2">
      <c r="A78" s="13" t="s">
        <v>276</v>
      </c>
    </row>
  </sheetData>
  <mergeCells count="10">
    <mergeCell ref="L5:M5"/>
    <mergeCell ref="N5:O5"/>
    <mergeCell ref="P5:Q5"/>
    <mergeCell ref="R5:S5"/>
    <mergeCell ref="B7:S7"/>
    <mergeCell ref="B5:C5"/>
    <mergeCell ref="D5:E5"/>
    <mergeCell ref="F5:G5"/>
    <mergeCell ref="H5:I5"/>
    <mergeCell ref="J5:K5"/>
  </mergeCells>
  <conditionalFormatting sqref="B9:S28">
    <cfRule type="expression" dxfId="14" priority="3">
      <formula>B9=2</formula>
    </cfRule>
  </conditionalFormatting>
  <conditionalFormatting sqref="B30:S49">
    <cfRule type="expression" dxfId="13" priority="2">
      <formula>B30=2</formula>
    </cfRule>
  </conditionalFormatting>
  <conditionalFormatting sqref="B51:S70">
    <cfRule type="expression" dxfId="12" priority="1">
      <formula>B51=2</formula>
    </cfRule>
  </conditionalFormatting>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77"/>
  <sheetViews>
    <sheetView showGridLines="0" workbookViewId="0">
      <pane xSplit="1" ySplit="7" topLeftCell="B6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HYPERLINK("#'Contents'!A16", "Link to contents")</f>
        <v>Link to contents</v>
      </c>
    </row>
    <row r="3" spans="1:19" ht="15" x14ac:dyDescent="0.25">
      <c r="A3" s="2" t="s">
        <v>68</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69</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5">
        <v>85.074626865671604</v>
      </c>
      <c r="C9" s="25">
        <v>14.9253731343284</v>
      </c>
      <c r="D9" s="25">
        <v>84.991511035653701</v>
      </c>
      <c r="E9" s="25">
        <v>15.0084889643464</v>
      </c>
      <c r="F9" s="25">
        <v>84.727597499255694</v>
      </c>
      <c r="G9" s="25">
        <v>15.272402500744301</v>
      </c>
      <c r="H9" s="25">
        <v>86.084052323963306</v>
      </c>
      <c r="I9" s="25">
        <v>13.9159476760367</v>
      </c>
      <c r="J9" s="25">
        <v>88.132733408324</v>
      </c>
      <c r="K9" s="25">
        <v>11.867266591676</v>
      </c>
      <c r="L9" s="25">
        <v>88.238770685579198</v>
      </c>
      <c r="M9" s="25">
        <v>11.761229314420801</v>
      </c>
      <c r="N9" s="25">
        <v>86.787280701754398</v>
      </c>
      <c r="O9" s="25">
        <v>13.212719298245601</v>
      </c>
      <c r="P9" s="25">
        <v>87.278978388997999</v>
      </c>
      <c r="Q9" s="25">
        <v>12.721021611002</v>
      </c>
      <c r="R9" s="25">
        <v>87.448046550290897</v>
      </c>
      <c r="S9" s="25">
        <v>12.551953449709099</v>
      </c>
    </row>
    <row r="10" spans="1:19" x14ac:dyDescent="0.2">
      <c r="A10" s="22" t="s">
        <v>50</v>
      </c>
      <c r="B10" s="17">
        <v>90.332975295381303</v>
      </c>
      <c r="C10" s="17">
        <v>9.6670247046186901</v>
      </c>
      <c r="D10" s="17">
        <v>90.992566681241797</v>
      </c>
      <c r="E10" s="17">
        <v>9.0074333187581992</v>
      </c>
      <c r="F10" s="17">
        <v>90.096439169139501</v>
      </c>
      <c r="G10" s="17">
        <v>9.9035608308605294</v>
      </c>
      <c r="H10" s="17">
        <v>91.933850826864699</v>
      </c>
      <c r="I10" s="17">
        <v>8.0661491731353294</v>
      </c>
      <c r="J10" s="17">
        <v>93.028685790527007</v>
      </c>
      <c r="K10" s="17">
        <v>6.9713142094729799</v>
      </c>
      <c r="L10" s="17">
        <v>92.286689419795195</v>
      </c>
      <c r="M10" s="17">
        <v>7.7133105802047801</v>
      </c>
      <c r="N10" s="17">
        <v>91.768883150419597</v>
      </c>
      <c r="O10" s="17">
        <v>8.2311168495803706</v>
      </c>
      <c r="P10" s="17">
        <v>91.640953716690007</v>
      </c>
      <c r="Q10" s="17">
        <v>8.3590462833099597</v>
      </c>
      <c r="R10" s="17">
        <v>92.305236270753497</v>
      </c>
      <c r="S10" s="17">
        <v>7.6947637292464899</v>
      </c>
    </row>
    <row r="11" spans="1:19" x14ac:dyDescent="0.2">
      <c r="A11" s="22" t="s">
        <v>52</v>
      </c>
      <c r="B11" s="17">
        <v>65.4223968565815</v>
      </c>
      <c r="C11" s="17">
        <v>34.5776031434185</v>
      </c>
      <c r="D11" s="17">
        <v>62.3548922056385</v>
      </c>
      <c r="E11" s="17">
        <v>37.6451077943615</v>
      </c>
      <c r="F11" s="17">
        <v>61.965134706814602</v>
      </c>
      <c r="G11" s="17">
        <v>38.034865293185398</v>
      </c>
      <c r="H11" s="17">
        <v>56.440677966101703</v>
      </c>
      <c r="I11" s="17">
        <v>43.559322033898297</v>
      </c>
      <c r="J11" s="17">
        <v>59.259259259259302</v>
      </c>
      <c r="K11" s="17">
        <v>40.740740740740698</v>
      </c>
      <c r="L11" s="17">
        <v>61.625282167042897</v>
      </c>
      <c r="M11" s="17">
        <v>38.374717832957103</v>
      </c>
      <c r="N11" s="17">
        <v>57.706766917293201</v>
      </c>
      <c r="O11" s="17">
        <v>42.293233082706799</v>
      </c>
      <c r="P11" s="17">
        <v>55.785123966942201</v>
      </c>
      <c r="Q11" s="17">
        <v>44.214876033057898</v>
      </c>
      <c r="R11" s="17">
        <v>53.571428571428598</v>
      </c>
      <c r="S11" s="17">
        <v>46.428571428571402</v>
      </c>
    </row>
    <row r="12" spans="1:19" x14ac:dyDescent="0.2">
      <c r="A12" s="22" t="s">
        <v>53</v>
      </c>
      <c r="B12" s="17">
        <v>90.243902439024396</v>
      </c>
      <c r="C12" s="17">
        <v>9.7560975609756095</v>
      </c>
      <c r="D12" s="17">
        <v>83.636363636363598</v>
      </c>
      <c r="E12" s="17">
        <v>16.363636363636399</v>
      </c>
      <c r="F12" s="17">
        <v>81.25</v>
      </c>
      <c r="G12" s="17">
        <v>18.75</v>
      </c>
      <c r="H12" s="17">
        <v>90</v>
      </c>
      <c r="I12" s="17">
        <v>10</v>
      </c>
      <c r="J12" s="17">
        <v>91.1111111111111</v>
      </c>
      <c r="K12" s="17">
        <v>8.8888888888888893</v>
      </c>
      <c r="L12" s="17">
        <v>81.818181818181799</v>
      </c>
      <c r="M12" s="17">
        <v>18.181818181818201</v>
      </c>
      <c r="N12" s="17">
        <v>88.8888888888889</v>
      </c>
      <c r="O12" s="17">
        <v>11.1111111111111</v>
      </c>
      <c r="P12" s="17">
        <v>73.913043478260903</v>
      </c>
      <c r="Q12" s="17">
        <v>26.086956521739101</v>
      </c>
      <c r="R12" s="17">
        <v>86.2068965517241</v>
      </c>
      <c r="S12" s="17">
        <v>13.7931034482759</v>
      </c>
    </row>
    <row r="13" spans="1:19" x14ac:dyDescent="0.2">
      <c r="A13" s="21" t="s">
        <v>61</v>
      </c>
      <c r="B13" s="25">
        <v>50.103691414350898</v>
      </c>
      <c r="C13" s="25">
        <v>49.896308585649102</v>
      </c>
      <c r="D13" s="25">
        <v>50.373387644263403</v>
      </c>
      <c r="E13" s="25">
        <v>49.626612355736597</v>
      </c>
      <c r="F13" s="25">
        <v>52.069068175052102</v>
      </c>
      <c r="G13" s="25">
        <v>47.930931824947898</v>
      </c>
      <c r="H13" s="25">
        <v>56.3074352548037</v>
      </c>
      <c r="I13" s="25">
        <v>43.6925647451963</v>
      </c>
      <c r="J13" s="25">
        <v>59.516446443632297</v>
      </c>
      <c r="K13" s="25">
        <v>40.483553556367703</v>
      </c>
      <c r="L13" s="25">
        <v>61.0404966006503</v>
      </c>
      <c r="M13" s="25">
        <v>38.9595033993497</v>
      </c>
      <c r="N13" s="25">
        <v>60.789690156292799</v>
      </c>
      <c r="O13" s="25">
        <v>39.210309843707201</v>
      </c>
      <c r="P13" s="25">
        <v>61.464733349717399</v>
      </c>
      <c r="Q13" s="25">
        <v>38.535266650282601</v>
      </c>
      <c r="R13" s="25">
        <v>61.120354963948998</v>
      </c>
      <c r="S13" s="25">
        <v>38.879645036051002</v>
      </c>
    </row>
    <row r="14" spans="1:19" x14ac:dyDescent="0.2">
      <c r="A14" s="22" t="s">
        <v>50</v>
      </c>
      <c r="B14" s="17">
        <v>58.8614393125671</v>
      </c>
      <c r="C14" s="17">
        <v>41.1385606874329</v>
      </c>
      <c r="D14" s="17">
        <v>60.078705728027998</v>
      </c>
      <c r="E14" s="17">
        <v>39.921294271972002</v>
      </c>
      <c r="F14" s="17">
        <v>60.942136498516298</v>
      </c>
      <c r="G14" s="17">
        <v>39.057863501483702</v>
      </c>
      <c r="H14" s="17">
        <v>64.765440431994605</v>
      </c>
      <c r="I14" s="17">
        <v>35.234559568005402</v>
      </c>
      <c r="J14" s="17">
        <v>67.044696464309496</v>
      </c>
      <c r="K14" s="17">
        <v>32.955303535690497</v>
      </c>
      <c r="L14" s="17">
        <v>68.259385665528995</v>
      </c>
      <c r="M14" s="17">
        <v>31.740614334471001</v>
      </c>
      <c r="N14" s="17">
        <v>68.140735958682995</v>
      </c>
      <c r="O14" s="17">
        <v>31.859264041317001</v>
      </c>
      <c r="P14" s="17">
        <v>67.882187938288894</v>
      </c>
      <c r="Q14" s="17">
        <v>32.117812061711099</v>
      </c>
      <c r="R14" s="17">
        <v>68.071519795657693</v>
      </c>
      <c r="S14" s="17">
        <v>31.9284802043423</v>
      </c>
    </row>
    <row r="15" spans="1:19" x14ac:dyDescent="0.2">
      <c r="A15" s="22" t="s">
        <v>52</v>
      </c>
      <c r="B15" s="17">
        <v>17.8781925343811</v>
      </c>
      <c r="C15" s="17">
        <v>82.1218074656189</v>
      </c>
      <c r="D15" s="17">
        <v>15.257048092869001</v>
      </c>
      <c r="E15" s="17">
        <v>84.742951907131001</v>
      </c>
      <c r="F15" s="17">
        <v>14.5800316957211</v>
      </c>
      <c r="G15" s="17">
        <v>85.419968304278896</v>
      </c>
      <c r="H15" s="17">
        <v>13.728813559322001</v>
      </c>
      <c r="I15" s="17">
        <v>86.271186440677994</v>
      </c>
      <c r="J15" s="17">
        <v>15.594541910331399</v>
      </c>
      <c r="K15" s="17">
        <v>84.405458089668599</v>
      </c>
      <c r="L15" s="17">
        <v>13.7697516930023</v>
      </c>
      <c r="M15" s="17">
        <v>86.230248306997794</v>
      </c>
      <c r="N15" s="17">
        <v>17.669172932330799</v>
      </c>
      <c r="O15" s="17">
        <v>82.330827067669205</v>
      </c>
      <c r="P15" s="17">
        <v>14.876033057851201</v>
      </c>
      <c r="Q15" s="17">
        <v>85.123966942148797</v>
      </c>
      <c r="R15" s="17">
        <v>12.5</v>
      </c>
      <c r="S15" s="17">
        <v>87.5</v>
      </c>
    </row>
    <row r="16" spans="1:19" x14ac:dyDescent="0.2">
      <c r="A16" s="22" t="s">
        <v>53</v>
      </c>
      <c r="B16" s="17">
        <v>52.5</v>
      </c>
      <c r="C16" s="17">
        <v>47.5</v>
      </c>
      <c r="D16" s="17">
        <v>32.142857142857103</v>
      </c>
      <c r="E16" s="17">
        <v>67.857142857142904</v>
      </c>
      <c r="F16" s="17">
        <v>43.75</v>
      </c>
      <c r="G16" s="17">
        <v>56.25</v>
      </c>
      <c r="H16" s="17">
        <v>57.894736842105303</v>
      </c>
      <c r="I16" s="17">
        <v>42.105263157894697</v>
      </c>
      <c r="J16" s="17">
        <v>58.695652173912997</v>
      </c>
      <c r="K16" s="17">
        <v>41.304347826087003</v>
      </c>
      <c r="L16" s="17">
        <v>40</v>
      </c>
      <c r="M16" s="17">
        <v>60</v>
      </c>
      <c r="N16" s="17">
        <v>70.588235294117695</v>
      </c>
      <c r="O16" s="17">
        <v>29.411764705882401</v>
      </c>
      <c r="P16" s="17">
        <v>45</v>
      </c>
      <c r="Q16" s="17">
        <v>55</v>
      </c>
      <c r="R16" s="17">
        <v>61.538461538461497</v>
      </c>
      <c r="S16" s="17">
        <v>38.461538461538503</v>
      </c>
    </row>
    <row r="17" spans="1:19" x14ac:dyDescent="0.2">
      <c r="A17" s="21" t="s">
        <v>62</v>
      </c>
      <c r="B17" s="25">
        <v>3.6484245439469301</v>
      </c>
      <c r="C17" s="25">
        <v>96.351575456053098</v>
      </c>
      <c r="D17" s="25">
        <v>3.8331071913161501</v>
      </c>
      <c r="E17" s="25">
        <v>96.166892808683897</v>
      </c>
      <c r="F17" s="25">
        <v>4.4940476190476204</v>
      </c>
      <c r="G17" s="25">
        <v>95.505952380952394</v>
      </c>
      <c r="H17" s="25">
        <v>4.2328042328042299</v>
      </c>
      <c r="I17" s="25">
        <v>95.767195767195801</v>
      </c>
      <c r="J17" s="25">
        <v>3.7380550871275999</v>
      </c>
      <c r="K17" s="25">
        <v>96.261944912872394</v>
      </c>
      <c r="L17" s="25">
        <v>3.0437352245862899</v>
      </c>
      <c r="M17" s="25">
        <v>96.9562647754137</v>
      </c>
      <c r="N17" s="25">
        <v>3.04443225452551</v>
      </c>
      <c r="O17" s="25">
        <v>96.955567745474497</v>
      </c>
      <c r="P17" s="25">
        <v>3.0950626381724402</v>
      </c>
      <c r="Q17" s="25">
        <v>96.904937361827606</v>
      </c>
      <c r="R17" s="25">
        <v>3.2141867553338899</v>
      </c>
      <c r="S17" s="25">
        <v>96.785813244666102</v>
      </c>
    </row>
    <row r="18" spans="1:19" x14ac:dyDescent="0.2">
      <c r="A18" s="22" t="s">
        <v>50</v>
      </c>
      <c r="B18" s="17">
        <v>3.7593984962406002</v>
      </c>
      <c r="C18" s="17">
        <v>96.240601503759393</v>
      </c>
      <c r="D18" s="17">
        <v>4.32881504153913</v>
      </c>
      <c r="E18" s="17">
        <v>95.671184958460898</v>
      </c>
      <c r="F18" s="17">
        <v>5.1557863501483698</v>
      </c>
      <c r="G18" s="17">
        <v>94.844213649851596</v>
      </c>
      <c r="H18" s="17">
        <v>4.7249409382382703</v>
      </c>
      <c r="I18" s="17">
        <v>95.275059061761695</v>
      </c>
      <c r="J18" s="17">
        <v>4.0026684456304196</v>
      </c>
      <c r="K18" s="17">
        <v>95.997331554369595</v>
      </c>
      <c r="L18" s="17">
        <v>3.3105802047781601</v>
      </c>
      <c r="M18" s="17">
        <v>96.689419795221795</v>
      </c>
      <c r="N18" s="17">
        <v>3.3570045190445401</v>
      </c>
      <c r="O18" s="17">
        <v>96.642995480955406</v>
      </c>
      <c r="P18" s="17">
        <v>3.1977559607293098</v>
      </c>
      <c r="Q18" s="17">
        <v>96.802244039270704</v>
      </c>
      <c r="R18" s="17">
        <v>3.2886334610472501</v>
      </c>
      <c r="S18" s="17">
        <v>96.711366538952703</v>
      </c>
    </row>
    <row r="19" spans="1:19" x14ac:dyDescent="0.2">
      <c r="A19" s="22" t="s">
        <v>52</v>
      </c>
      <c r="B19" s="17">
        <v>3.1434184675835</v>
      </c>
      <c r="C19" s="17">
        <v>96.856581532416499</v>
      </c>
      <c r="D19" s="17">
        <v>1.65837479270315</v>
      </c>
      <c r="E19" s="17">
        <v>98.341625207296801</v>
      </c>
      <c r="F19" s="17">
        <v>1.5847860538827301</v>
      </c>
      <c r="G19" s="17">
        <v>98.415213946117305</v>
      </c>
      <c r="H19" s="17">
        <v>1.69779286926995</v>
      </c>
      <c r="I19" s="17">
        <v>98.302207130729997</v>
      </c>
      <c r="J19" s="17">
        <v>2.1442495126705601</v>
      </c>
      <c r="K19" s="17">
        <v>97.855750487329402</v>
      </c>
      <c r="L19" s="17">
        <v>0.90293453724605</v>
      </c>
      <c r="M19" s="17">
        <v>99.097065462753903</v>
      </c>
      <c r="N19" s="17">
        <v>1.3182674199623401</v>
      </c>
      <c r="O19" s="17">
        <v>98.681732580037703</v>
      </c>
      <c r="P19" s="17">
        <v>2.4793388429752099</v>
      </c>
      <c r="Q19" s="17">
        <v>97.520661157024804</v>
      </c>
      <c r="R19" s="17">
        <v>2.4553571428571401</v>
      </c>
      <c r="S19" s="17">
        <v>97.544642857142904</v>
      </c>
    </row>
    <row r="20" spans="1:19" x14ac:dyDescent="0.2">
      <c r="A20" s="22" t="s">
        <v>53</v>
      </c>
      <c r="B20" s="17">
        <v>4.8780487804878003</v>
      </c>
      <c r="C20" s="17">
        <v>95.121951219512198</v>
      </c>
      <c r="D20" s="17">
        <v>6.8965517241379297</v>
      </c>
      <c r="E20" s="17">
        <v>93.103448275862107</v>
      </c>
      <c r="F20" s="17">
        <v>6.0606060606060597</v>
      </c>
      <c r="G20" s="17">
        <v>93.939393939393895</v>
      </c>
      <c r="H20" s="17">
        <v>5.1282051282051304</v>
      </c>
      <c r="I20" s="17">
        <v>94.871794871794904</v>
      </c>
      <c r="J20" s="17">
        <v>4.2553191489361701</v>
      </c>
      <c r="K20" s="17">
        <v>95.744680851063805</v>
      </c>
      <c r="L20" s="17">
        <v>18.181818181818201</v>
      </c>
      <c r="M20" s="17">
        <v>81.818181818181799</v>
      </c>
      <c r="N20" s="17">
        <v>0</v>
      </c>
      <c r="O20" s="17">
        <v>100</v>
      </c>
      <c r="P20" s="17">
        <v>0</v>
      </c>
      <c r="Q20" s="17">
        <v>100</v>
      </c>
      <c r="R20" s="17">
        <v>6.8965517241379297</v>
      </c>
      <c r="S20" s="17">
        <v>93.103448275862107</v>
      </c>
    </row>
    <row r="21" spans="1:19" x14ac:dyDescent="0.2">
      <c r="A21" s="21" t="s">
        <v>63</v>
      </c>
      <c r="B21" s="25">
        <v>33.3056822895064</v>
      </c>
      <c r="C21" s="25">
        <v>66.694317710493607</v>
      </c>
      <c r="D21" s="25">
        <v>32.416836388323098</v>
      </c>
      <c r="E21" s="25">
        <v>67.583163611676895</v>
      </c>
      <c r="F21" s="25">
        <v>30.634117296814502</v>
      </c>
      <c r="G21" s="25">
        <v>69.365882703185505</v>
      </c>
      <c r="H21" s="25">
        <v>31.364902506963801</v>
      </c>
      <c r="I21" s="25">
        <v>68.635097493036199</v>
      </c>
      <c r="J21" s="25">
        <v>31.8807984256396</v>
      </c>
      <c r="K21" s="25">
        <v>68.119201574360403</v>
      </c>
      <c r="L21" s="25">
        <v>32.062647754137103</v>
      </c>
      <c r="M21" s="25">
        <v>67.937352245862897</v>
      </c>
      <c r="N21" s="25">
        <v>31.8343844255552</v>
      </c>
      <c r="O21" s="25">
        <v>68.165615574444701</v>
      </c>
      <c r="P21" s="25">
        <v>35.6335952848723</v>
      </c>
      <c r="Q21" s="25">
        <v>64.3664047151277</v>
      </c>
      <c r="R21" s="25">
        <v>35.033259423503303</v>
      </c>
      <c r="S21" s="25">
        <v>64.966740576496704</v>
      </c>
    </row>
    <row r="22" spans="1:19" x14ac:dyDescent="0.2">
      <c r="A22" s="22" t="s">
        <v>50</v>
      </c>
      <c r="B22" s="17">
        <v>36.680988184747598</v>
      </c>
      <c r="C22" s="17">
        <v>63.319011815252402</v>
      </c>
      <c r="D22" s="17">
        <v>36.160909488412798</v>
      </c>
      <c r="E22" s="17">
        <v>63.839090511587202</v>
      </c>
      <c r="F22" s="17">
        <v>33.976261127596402</v>
      </c>
      <c r="G22" s="17">
        <v>66.023738872403598</v>
      </c>
      <c r="H22" s="17">
        <v>34.795815052311802</v>
      </c>
      <c r="I22" s="17">
        <v>65.204184947688105</v>
      </c>
      <c r="J22" s="17">
        <v>35.056704469646398</v>
      </c>
      <c r="K22" s="17">
        <v>64.943295530353595</v>
      </c>
      <c r="L22" s="17">
        <v>34.4027303754266</v>
      </c>
      <c r="M22" s="17">
        <v>65.5972696245734</v>
      </c>
      <c r="N22" s="17">
        <v>35.151710781149099</v>
      </c>
      <c r="O22" s="17">
        <v>64.848289218850894</v>
      </c>
      <c r="P22" s="17">
        <v>38.316970546984599</v>
      </c>
      <c r="Q22" s="17">
        <v>61.683029453015401</v>
      </c>
      <c r="R22" s="17">
        <v>37.675606641123899</v>
      </c>
      <c r="S22" s="17">
        <v>62.324393358876101</v>
      </c>
    </row>
    <row r="23" spans="1:19" x14ac:dyDescent="0.2">
      <c r="A23" s="22" t="s">
        <v>52</v>
      </c>
      <c r="B23" s="17">
        <v>20.432220039292702</v>
      </c>
      <c r="C23" s="17">
        <v>79.567779960707298</v>
      </c>
      <c r="D23" s="17">
        <v>17.910447761194</v>
      </c>
      <c r="E23" s="17">
        <v>82.089552238805993</v>
      </c>
      <c r="F23" s="17">
        <v>16.164817749603799</v>
      </c>
      <c r="G23" s="17">
        <v>83.835182250396201</v>
      </c>
      <c r="H23" s="17">
        <v>13.0508474576271</v>
      </c>
      <c r="I23" s="17">
        <v>86.9491525423729</v>
      </c>
      <c r="J23" s="17">
        <v>13.0604288499025</v>
      </c>
      <c r="K23" s="17">
        <v>86.939571150097507</v>
      </c>
      <c r="L23" s="17">
        <v>15.8013544018059</v>
      </c>
      <c r="M23" s="17">
        <v>84.198645598194105</v>
      </c>
      <c r="N23" s="17">
        <v>12.030075187969899</v>
      </c>
      <c r="O23" s="17">
        <v>87.969924812030101</v>
      </c>
      <c r="P23" s="17">
        <v>15.2892561983471</v>
      </c>
      <c r="Q23" s="17">
        <v>84.710743801652896</v>
      </c>
      <c r="R23" s="17">
        <v>15.401785714285699</v>
      </c>
      <c r="S23" s="17">
        <v>84.598214285714306</v>
      </c>
    </row>
    <row r="24" spans="1:19" x14ac:dyDescent="0.2">
      <c r="A24" s="22" t="s">
        <v>53</v>
      </c>
      <c r="B24" s="17">
        <v>40</v>
      </c>
      <c r="C24" s="17">
        <v>60</v>
      </c>
      <c r="D24" s="17">
        <v>35.714285714285701</v>
      </c>
      <c r="E24" s="17">
        <v>64.285714285714306</v>
      </c>
      <c r="F24" s="17">
        <v>34.375</v>
      </c>
      <c r="G24" s="17">
        <v>65.625</v>
      </c>
      <c r="H24" s="17">
        <v>48.648648648648702</v>
      </c>
      <c r="I24" s="17">
        <v>51.351351351351298</v>
      </c>
      <c r="J24" s="17">
        <v>34.7826086956522</v>
      </c>
      <c r="K24" s="17">
        <v>65.2173913043478</v>
      </c>
      <c r="L24" s="17">
        <v>63.636363636363598</v>
      </c>
      <c r="M24" s="17">
        <v>36.363636363636402</v>
      </c>
      <c r="N24" s="17">
        <v>47.058823529411796</v>
      </c>
      <c r="O24" s="17">
        <v>52.941176470588204</v>
      </c>
      <c r="P24" s="17">
        <v>47.826086956521699</v>
      </c>
      <c r="Q24" s="17">
        <v>52.173913043478301</v>
      </c>
      <c r="R24" s="17">
        <v>53.571428571428598</v>
      </c>
      <c r="S24" s="17">
        <v>46.428571428571402</v>
      </c>
    </row>
    <row r="25" spans="1:19" x14ac:dyDescent="0.2">
      <c r="A25" s="21" t="s">
        <v>64</v>
      </c>
      <c r="B25" s="25">
        <v>5.3482587064676599</v>
      </c>
      <c r="C25" s="25">
        <v>94.651741293532297</v>
      </c>
      <c r="D25" s="25">
        <v>4.8200950441276298</v>
      </c>
      <c r="E25" s="25">
        <v>95.179904955872402</v>
      </c>
      <c r="F25" s="25">
        <v>5.625</v>
      </c>
      <c r="G25" s="25">
        <v>94.375</v>
      </c>
      <c r="H25" s="25">
        <v>6.1247216035634704</v>
      </c>
      <c r="I25" s="25">
        <v>93.875278396436499</v>
      </c>
      <c r="J25" s="25">
        <v>7.1107363687464904</v>
      </c>
      <c r="K25" s="25">
        <v>92.889263631253499</v>
      </c>
      <c r="L25" s="25">
        <v>7.0056163168785099</v>
      </c>
      <c r="M25" s="25">
        <v>92.994383683121498</v>
      </c>
      <c r="N25" s="25">
        <v>7.2682391662095496</v>
      </c>
      <c r="O25" s="25">
        <v>92.731760833790503</v>
      </c>
      <c r="P25" s="25">
        <v>7.0744288872512904</v>
      </c>
      <c r="Q25" s="25">
        <v>92.925571112748699</v>
      </c>
      <c r="R25" s="25">
        <v>6.6777500692712701</v>
      </c>
      <c r="S25" s="25">
        <v>93.322249930728702</v>
      </c>
    </row>
    <row r="26" spans="1:19" x14ac:dyDescent="0.2">
      <c r="A26" s="22" t="s">
        <v>50</v>
      </c>
      <c r="B26" s="17">
        <v>5.9076262083780904</v>
      </c>
      <c r="C26" s="17">
        <v>94.092373791621895</v>
      </c>
      <c r="D26" s="17">
        <v>5.3344993441189299</v>
      </c>
      <c r="E26" s="17">
        <v>94.665500655881104</v>
      </c>
      <c r="F26" s="17">
        <v>6.3427299703264097</v>
      </c>
      <c r="G26" s="17">
        <v>93.657270029673597</v>
      </c>
      <c r="H26" s="17">
        <v>7.0536618292271296</v>
      </c>
      <c r="I26" s="17">
        <v>92.946338170772904</v>
      </c>
      <c r="J26" s="17">
        <v>8.0053368912608391</v>
      </c>
      <c r="K26" s="17">
        <v>91.994663108739203</v>
      </c>
      <c r="L26" s="17">
        <v>7.6450511945392501</v>
      </c>
      <c r="M26" s="17">
        <v>92.354948805460793</v>
      </c>
      <c r="N26" s="17">
        <v>7.8760490639122001</v>
      </c>
      <c r="O26" s="17">
        <v>92.123950936087795</v>
      </c>
      <c r="P26" s="17">
        <v>7.8260869565217401</v>
      </c>
      <c r="Q26" s="17">
        <v>92.173913043478294</v>
      </c>
      <c r="R26" s="17">
        <v>7.3116219667943803</v>
      </c>
      <c r="S26" s="17">
        <v>92.688378033205595</v>
      </c>
    </row>
    <row r="27" spans="1:19" x14ac:dyDescent="0.2">
      <c r="A27" s="22" t="s">
        <v>52</v>
      </c>
      <c r="B27" s="17">
        <v>2.15686274509804</v>
      </c>
      <c r="C27" s="17">
        <v>97.843137254902004</v>
      </c>
      <c r="D27" s="17">
        <v>2.65339966832504</v>
      </c>
      <c r="E27" s="17">
        <v>97.346600331675006</v>
      </c>
      <c r="F27" s="17">
        <v>2.2187004754358202</v>
      </c>
      <c r="G27" s="17">
        <v>97.781299524564204</v>
      </c>
      <c r="H27" s="17">
        <v>1.5254237288135599</v>
      </c>
      <c r="I27" s="17">
        <v>98.474576271186393</v>
      </c>
      <c r="J27" s="17">
        <v>2.1442495126705601</v>
      </c>
      <c r="K27" s="17">
        <v>97.855750487329402</v>
      </c>
      <c r="L27" s="17">
        <v>2.48306997742664</v>
      </c>
      <c r="M27" s="17">
        <v>97.516930022573405</v>
      </c>
      <c r="N27" s="17">
        <v>3.5781544256120501</v>
      </c>
      <c r="O27" s="17">
        <v>96.421845574387902</v>
      </c>
      <c r="P27" s="17">
        <v>1.4462809917355399</v>
      </c>
      <c r="Q27" s="17">
        <v>98.553719008264494</v>
      </c>
      <c r="R27" s="17">
        <v>2.2321428571428599</v>
      </c>
      <c r="S27" s="17">
        <v>97.767857142857096</v>
      </c>
    </row>
    <row r="28" spans="1:19" x14ac:dyDescent="0.2">
      <c r="A28" s="23" t="s">
        <v>53</v>
      </c>
      <c r="B28" s="19">
        <v>20</v>
      </c>
      <c r="C28" s="19">
        <v>80</v>
      </c>
      <c r="D28" s="19">
        <v>7.1428571428571397</v>
      </c>
      <c r="E28" s="19">
        <v>92.857142857142904</v>
      </c>
      <c r="F28" s="19">
        <v>12.1212121212121</v>
      </c>
      <c r="G28" s="19">
        <v>87.878787878787904</v>
      </c>
      <c r="H28" s="19">
        <v>5.1282051282051304</v>
      </c>
      <c r="I28" s="19">
        <v>94.871794871794904</v>
      </c>
      <c r="J28" s="19">
        <v>4.2553191489361701</v>
      </c>
      <c r="K28" s="19">
        <v>95.744680851063805</v>
      </c>
      <c r="L28" s="19">
        <v>20</v>
      </c>
      <c r="M28" s="19">
        <v>80</v>
      </c>
      <c r="N28" s="19">
        <v>11.764705882352899</v>
      </c>
      <c r="O28" s="19">
        <v>88.235294117647101</v>
      </c>
      <c r="P28" s="19">
        <v>9.0909090909090899</v>
      </c>
      <c r="Q28" s="19">
        <v>90.909090909090907</v>
      </c>
      <c r="R28" s="19">
        <v>6.8965517241379297</v>
      </c>
      <c r="S28" s="19">
        <v>93.103448275862107</v>
      </c>
    </row>
    <row r="29" spans="1:19" x14ac:dyDescent="0.2">
      <c r="A29" s="9" t="s">
        <v>18</v>
      </c>
    </row>
    <row r="30" spans="1:19" x14ac:dyDescent="0.2">
      <c r="A30" s="21" t="s">
        <v>60</v>
      </c>
      <c r="B30" s="25">
        <v>66.542501221299503</v>
      </c>
      <c r="C30" s="25">
        <v>33.457498778700497</v>
      </c>
      <c r="D30" s="25">
        <v>66.196772311880196</v>
      </c>
      <c r="E30" s="25">
        <v>33.803227688119797</v>
      </c>
      <c r="F30" s="25">
        <v>67.388137356919898</v>
      </c>
      <c r="G30" s="25">
        <v>32.611862643080102</v>
      </c>
      <c r="H30" s="25">
        <v>70.166382083151305</v>
      </c>
      <c r="I30" s="25">
        <v>29.833617916848699</v>
      </c>
      <c r="J30" s="25">
        <v>70.989169064139404</v>
      </c>
      <c r="K30" s="25">
        <v>29.0108309358606</v>
      </c>
      <c r="L30" s="25">
        <v>72.494739303249901</v>
      </c>
      <c r="M30" s="25">
        <v>27.505260696750099</v>
      </c>
      <c r="N30" s="25">
        <v>72.857397663426397</v>
      </c>
      <c r="O30" s="25">
        <v>27.142602336573599</v>
      </c>
      <c r="P30" s="25">
        <v>73.624588552131002</v>
      </c>
      <c r="Q30" s="25">
        <v>26.375411447868998</v>
      </c>
      <c r="R30" s="25">
        <v>73.604165592617406</v>
      </c>
      <c r="S30" s="25">
        <v>26.395834407382601</v>
      </c>
    </row>
    <row r="31" spans="1:19" x14ac:dyDescent="0.2">
      <c r="A31" s="22" t="s">
        <v>50</v>
      </c>
      <c r="B31" s="17">
        <v>76.589173886934901</v>
      </c>
      <c r="C31" s="17">
        <v>23.410826113065099</v>
      </c>
      <c r="D31" s="17">
        <v>76.5330109476795</v>
      </c>
      <c r="E31" s="17">
        <v>23.4669890523205</v>
      </c>
      <c r="F31" s="17">
        <v>77.3418071290412</v>
      </c>
      <c r="G31" s="17">
        <v>22.6581928709588</v>
      </c>
      <c r="H31" s="17">
        <v>79.714917923120495</v>
      </c>
      <c r="I31" s="17">
        <v>20.285082076879501</v>
      </c>
      <c r="J31" s="17">
        <v>80.469214552137998</v>
      </c>
      <c r="K31" s="17">
        <v>19.530785447862002</v>
      </c>
      <c r="L31" s="17">
        <v>81.699422639528805</v>
      </c>
      <c r="M31" s="17">
        <v>18.300577360471198</v>
      </c>
      <c r="N31" s="17">
        <v>81.4579336804604</v>
      </c>
      <c r="O31" s="17">
        <v>18.5420663195396</v>
      </c>
      <c r="P31" s="17">
        <v>81.832370844388905</v>
      </c>
      <c r="Q31" s="17">
        <v>18.167629155610999</v>
      </c>
      <c r="R31" s="17">
        <v>81.778728221900707</v>
      </c>
      <c r="S31" s="17">
        <v>18.2212717780993</v>
      </c>
    </row>
    <row r="32" spans="1:19" x14ac:dyDescent="0.2">
      <c r="A32" s="22" t="s">
        <v>52</v>
      </c>
      <c r="B32" s="17">
        <v>40.734265734265698</v>
      </c>
      <c r="C32" s="17">
        <v>59.265734265734302</v>
      </c>
      <c r="D32" s="17">
        <v>37.992700729927002</v>
      </c>
      <c r="E32" s="17">
        <v>62.007299270072998</v>
      </c>
      <c r="F32" s="17">
        <v>35.535588442565199</v>
      </c>
      <c r="G32" s="17">
        <v>64.464411557434801</v>
      </c>
      <c r="H32" s="17">
        <v>36.237442922374399</v>
      </c>
      <c r="I32" s="17">
        <v>63.762557077625601</v>
      </c>
      <c r="J32" s="17">
        <v>35.110294117647101</v>
      </c>
      <c r="K32" s="17">
        <v>64.889705882352899</v>
      </c>
      <c r="L32" s="17">
        <v>34.440941062333302</v>
      </c>
      <c r="M32" s="17">
        <v>65.559058937666705</v>
      </c>
      <c r="N32" s="17">
        <v>34.4266337854501</v>
      </c>
      <c r="O32" s="17">
        <v>65.573366214549907</v>
      </c>
      <c r="P32" s="17">
        <v>34.811694747274501</v>
      </c>
      <c r="Q32" s="17">
        <v>65.188305252725499</v>
      </c>
      <c r="R32" s="17">
        <v>35.179640718562901</v>
      </c>
      <c r="S32" s="17">
        <v>64.820359281437106</v>
      </c>
    </row>
    <row r="33" spans="1:19" x14ac:dyDescent="0.2">
      <c r="A33" s="22" t="s">
        <v>53</v>
      </c>
      <c r="B33" s="17">
        <v>73.426573426573398</v>
      </c>
      <c r="C33" s="17">
        <v>26.573426573426602</v>
      </c>
      <c r="D33" s="17">
        <v>69.458128078817694</v>
      </c>
      <c r="E33" s="17">
        <v>30.541871921182299</v>
      </c>
      <c r="F33" s="17">
        <v>70.078740157480297</v>
      </c>
      <c r="G33" s="17">
        <v>29.921259842519699</v>
      </c>
      <c r="H33" s="17">
        <v>70.909090909090907</v>
      </c>
      <c r="I33" s="17">
        <v>29.090909090909101</v>
      </c>
      <c r="J33" s="17">
        <v>72.199170124481299</v>
      </c>
      <c r="K33" s="17">
        <v>27.800829875518701</v>
      </c>
      <c r="L33" s="17">
        <v>64.347826086956502</v>
      </c>
      <c r="M33" s="17">
        <v>35.652173913043498</v>
      </c>
      <c r="N33" s="17">
        <v>64.285714285714306</v>
      </c>
      <c r="O33" s="17">
        <v>35.714285714285701</v>
      </c>
      <c r="P33" s="17">
        <v>65.441176470588204</v>
      </c>
      <c r="Q33" s="17">
        <v>34.558823529411796</v>
      </c>
      <c r="R33" s="17">
        <v>63.291139240506297</v>
      </c>
      <c r="S33" s="17">
        <v>36.708860759493703</v>
      </c>
    </row>
    <row r="34" spans="1:19" x14ac:dyDescent="0.2">
      <c r="A34" s="21" t="s">
        <v>61</v>
      </c>
      <c r="B34" s="25">
        <v>41.994382022471903</v>
      </c>
      <c r="C34" s="25">
        <v>58.005617977528097</v>
      </c>
      <c r="D34" s="25">
        <v>43.598094497375101</v>
      </c>
      <c r="E34" s="25">
        <v>56.401905502624899</v>
      </c>
      <c r="F34" s="25">
        <v>46.338925196686503</v>
      </c>
      <c r="G34" s="25">
        <v>53.661074803313497</v>
      </c>
      <c r="H34" s="25">
        <v>50.577770718341696</v>
      </c>
      <c r="I34" s="25">
        <v>49.422229281658304</v>
      </c>
      <c r="J34" s="25">
        <v>52.151470277131402</v>
      </c>
      <c r="K34" s="25">
        <v>47.848529722868598</v>
      </c>
      <c r="L34" s="25">
        <v>53.8788870703764</v>
      </c>
      <c r="M34" s="25">
        <v>46.1211129296236</v>
      </c>
      <c r="N34" s="25">
        <v>54.546265328874</v>
      </c>
      <c r="O34" s="25">
        <v>45.453734671126</v>
      </c>
      <c r="P34" s="25">
        <v>55.980165854492597</v>
      </c>
      <c r="Q34" s="25">
        <v>44.019834145507403</v>
      </c>
      <c r="R34" s="25">
        <v>55.915863277826503</v>
      </c>
      <c r="S34" s="25">
        <v>44.084136722173497</v>
      </c>
    </row>
    <row r="35" spans="1:19" x14ac:dyDescent="0.2">
      <c r="A35" s="22" t="s">
        <v>50</v>
      </c>
      <c r="B35" s="17">
        <v>54.705327271167498</v>
      </c>
      <c r="C35" s="17">
        <v>45.294672728832502</v>
      </c>
      <c r="D35" s="17">
        <v>55.893612734233301</v>
      </c>
      <c r="E35" s="17">
        <v>44.106387265766699</v>
      </c>
      <c r="F35" s="17">
        <v>57.960762641613698</v>
      </c>
      <c r="G35" s="17">
        <v>42.039237358386302</v>
      </c>
      <c r="H35" s="17">
        <v>61.745484485154101</v>
      </c>
      <c r="I35" s="17">
        <v>38.254515514845899</v>
      </c>
      <c r="J35" s="17">
        <v>62.906103032596398</v>
      </c>
      <c r="K35" s="17">
        <v>37.093896967403602</v>
      </c>
      <c r="L35" s="17">
        <v>63.999533446083902</v>
      </c>
      <c r="M35" s="17">
        <v>36.000466553916098</v>
      </c>
      <c r="N35" s="17">
        <v>64.256741942556502</v>
      </c>
      <c r="O35" s="17">
        <v>35.743258057443498</v>
      </c>
      <c r="P35" s="17">
        <v>65.175319945895296</v>
      </c>
      <c r="Q35" s="17">
        <v>34.824680054104697</v>
      </c>
      <c r="R35" s="17">
        <v>65.261966161393801</v>
      </c>
      <c r="S35" s="17">
        <v>34.738033838606199</v>
      </c>
    </row>
    <row r="36" spans="1:19" x14ac:dyDescent="0.2">
      <c r="A36" s="22" t="s">
        <v>52</v>
      </c>
      <c r="B36" s="17">
        <v>9.4187062937063004</v>
      </c>
      <c r="C36" s="17">
        <v>90.581293706293707</v>
      </c>
      <c r="D36" s="17">
        <v>10.255474452554701</v>
      </c>
      <c r="E36" s="17">
        <v>89.744525547445207</v>
      </c>
      <c r="F36" s="17">
        <v>9.1293620021149096</v>
      </c>
      <c r="G36" s="17">
        <v>90.870637997885098</v>
      </c>
      <c r="H36" s="17">
        <v>10.9406392694064</v>
      </c>
      <c r="I36" s="17">
        <v>89.059360730593596</v>
      </c>
      <c r="J36" s="17">
        <v>11.6445352400409</v>
      </c>
      <c r="K36" s="17">
        <v>88.355464759959105</v>
      </c>
      <c r="L36" s="17">
        <v>11.933058452583101</v>
      </c>
      <c r="M36" s="17">
        <v>88.066941547416903</v>
      </c>
      <c r="N36" s="17">
        <v>11.023427866831099</v>
      </c>
      <c r="O36" s="17">
        <v>88.976572133168901</v>
      </c>
      <c r="P36" s="17">
        <v>12.4132804757185</v>
      </c>
      <c r="Q36" s="17">
        <v>87.586719524281506</v>
      </c>
      <c r="R36" s="17">
        <v>12.035928143712599</v>
      </c>
      <c r="S36" s="17">
        <v>87.964071856287404</v>
      </c>
    </row>
    <row r="37" spans="1:19" x14ac:dyDescent="0.2">
      <c r="A37" s="22" t="s">
        <v>53</v>
      </c>
      <c r="B37" s="17">
        <v>48.251748251748303</v>
      </c>
      <c r="C37" s="17">
        <v>51.748251748251697</v>
      </c>
      <c r="D37" s="17">
        <v>41.871921182266</v>
      </c>
      <c r="E37" s="17">
        <v>58.128078817734</v>
      </c>
      <c r="F37" s="17">
        <v>49.606299212598401</v>
      </c>
      <c r="G37" s="17">
        <v>50.393700787401599</v>
      </c>
      <c r="H37" s="17">
        <v>50.545454545454497</v>
      </c>
      <c r="I37" s="17">
        <v>49.454545454545503</v>
      </c>
      <c r="J37" s="17">
        <v>49.377593360995903</v>
      </c>
      <c r="K37" s="17">
        <v>50.622406639004097</v>
      </c>
      <c r="L37" s="17">
        <v>48.695652173912997</v>
      </c>
      <c r="M37" s="17">
        <v>51.304347826087003</v>
      </c>
      <c r="N37" s="17">
        <v>49.206349206349202</v>
      </c>
      <c r="O37" s="17">
        <v>50.793650793650798</v>
      </c>
      <c r="P37" s="17">
        <v>49.264705882352899</v>
      </c>
      <c r="Q37" s="17">
        <v>50.735294117647101</v>
      </c>
      <c r="R37" s="17">
        <v>43.037974683544299</v>
      </c>
      <c r="S37" s="17">
        <v>56.962025316455701</v>
      </c>
    </row>
    <row r="38" spans="1:19" x14ac:dyDescent="0.2">
      <c r="A38" s="21" t="s">
        <v>62</v>
      </c>
      <c r="B38" s="25">
        <v>7.3212432069365603</v>
      </c>
      <c r="C38" s="25">
        <v>92.6787567930634</v>
      </c>
      <c r="D38" s="25">
        <v>7.7727007583122703</v>
      </c>
      <c r="E38" s="25">
        <v>92.227299241687703</v>
      </c>
      <c r="F38" s="25">
        <v>8.3794696748948905</v>
      </c>
      <c r="G38" s="25">
        <v>91.620530325105094</v>
      </c>
      <c r="H38" s="25">
        <v>7.7588945362134698</v>
      </c>
      <c r="I38" s="25">
        <v>92.241105463786496</v>
      </c>
      <c r="J38" s="25">
        <v>6.9137682999069101</v>
      </c>
      <c r="K38" s="25">
        <v>93.086231700093094</v>
      </c>
      <c r="L38" s="25">
        <v>6.3359206957822902</v>
      </c>
      <c r="M38" s="25">
        <v>93.664079304217694</v>
      </c>
      <c r="N38" s="25">
        <v>6.1937037367341503</v>
      </c>
      <c r="O38" s="25">
        <v>93.806296263265807</v>
      </c>
      <c r="P38" s="25">
        <v>5.9844404548174701</v>
      </c>
      <c r="Q38" s="25">
        <v>94.015559545182498</v>
      </c>
      <c r="R38" s="25">
        <v>5.9899994845095099</v>
      </c>
      <c r="S38" s="25">
        <v>94.010000515490503</v>
      </c>
    </row>
    <row r="39" spans="1:19" x14ac:dyDescent="0.2">
      <c r="A39" s="22" t="s">
        <v>50</v>
      </c>
      <c r="B39" s="17">
        <v>9.4964399073518102</v>
      </c>
      <c r="C39" s="17">
        <v>90.5035600926482</v>
      </c>
      <c r="D39" s="17">
        <v>9.8394788098596297</v>
      </c>
      <c r="E39" s="17">
        <v>90.1605211901404</v>
      </c>
      <c r="F39" s="17">
        <v>10.312240950538801</v>
      </c>
      <c r="G39" s="17">
        <v>89.687759049461206</v>
      </c>
      <c r="H39" s="17">
        <v>9.2986157567025192</v>
      </c>
      <c r="I39" s="17">
        <v>90.701384243297497</v>
      </c>
      <c r="J39" s="17">
        <v>8.1680090815719808</v>
      </c>
      <c r="K39" s="17">
        <v>91.831990918428005</v>
      </c>
      <c r="L39" s="17">
        <v>7.2719850711453198</v>
      </c>
      <c r="M39" s="17">
        <v>92.728014928854705</v>
      </c>
      <c r="N39" s="17">
        <v>7.2015784281486299</v>
      </c>
      <c r="O39" s="17">
        <v>92.798421571851406</v>
      </c>
      <c r="P39" s="17">
        <v>6.6482859075066303</v>
      </c>
      <c r="Q39" s="17">
        <v>93.351714092493395</v>
      </c>
      <c r="R39" s="17">
        <v>6.6477987421383604</v>
      </c>
      <c r="S39" s="17">
        <v>93.352201257861594</v>
      </c>
    </row>
    <row r="40" spans="1:19" x14ac:dyDescent="0.2">
      <c r="A40" s="22" t="s">
        <v>52</v>
      </c>
      <c r="B40" s="17">
        <v>1.8575174825174801</v>
      </c>
      <c r="C40" s="17">
        <v>98.142482517482506</v>
      </c>
      <c r="D40" s="17">
        <v>2.15328467153285</v>
      </c>
      <c r="E40" s="17">
        <v>97.846715328467198</v>
      </c>
      <c r="F40" s="17">
        <v>2.37927388086006</v>
      </c>
      <c r="G40" s="17">
        <v>97.620726119139903</v>
      </c>
      <c r="H40" s="17">
        <v>2.4657534246575299</v>
      </c>
      <c r="I40" s="17">
        <v>97.534246575342493</v>
      </c>
      <c r="J40" s="17">
        <v>2.36976506639428</v>
      </c>
      <c r="K40" s="17">
        <v>97.630234933605706</v>
      </c>
      <c r="L40" s="17">
        <v>2.5224351200582098</v>
      </c>
      <c r="M40" s="17">
        <v>97.477564879941795</v>
      </c>
      <c r="N40" s="17">
        <v>1.8002466091245399</v>
      </c>
      <c r="O40" s="17">
        <v>98.1997533908755</v>
      </c>
      <c r="P40" s="17">
        <v>2.9236868186323099</v>
      </c>
      <c r="Q40" s="17">
        <v>97.076313181367695</v>
      </c>
      <c r="R40" s="17">
        <v>2.96407185628743</v>
      </c>
      <c r="S40" s="17">
        <v>97.035928143712596</v>
      </c>
    </row>
    <row r="41" spans="1:19" x14ac:dyDescent="0.2">
      <c r="A41" s="22" t="s">
        <v>53</v>
      </c>
      <c r="B41" s="17">
        <v>4.8611111111111098</v>
      </c>
      <c r="C41" s="17">
        <v>95.1388888888889</v>
      </c>
      <c r="D41" s="17">
        <v>7.8817733990147802</v>
      </c>
      <c r="E41" s="17">
        <v>92.118226600985196</v>
      </c>
      <c r="F41" s="17">
        <v>4.7244094488188999</v>
      </c>
      <c r="G41" s="17">
        <v>95.275590551181097</v>
      </c>
      <c r="H41" s="17">
        <v>4.3478260869565197</v>
      </c>
      <c r="I41" s="17">
        <v>95.652173913043498</v>
      </c>
      <c r="J41" s="17">
        <v>2.9166666666666701</v>
      </c>
      <c r="K41" s="17">
        <v>97.0833333333333</v>
      </c>
      <c r="L41" s="17">
        <v>3.47826086956522</v>
      </c>
      <c r="M41" s="17">
        <v>96.521739130434796</v>
      </c>
      <c r="N41" s="17">
        <v>1.6</v>
      </c>
      <c r="O41" s="17">
        <v>98.4</v>
      </c>
      <c r="P41" s="17">
        <v>2.9629629629629601</v>
      </c>
      <c r="Q41" s="17">
        <v>97.037037037036995</v>
      </c>
      <c r="R41" s="17">
        <v>3.7735849056603801</v>
      </c>
      <c r="S41" s="17">
        <v>96.2264150943396</v>
      </c>
    </row>
    <row r="42" spans="1:19" x14ac:dyDescent="0.2">
      <c r="A42" s="21" t="s">
        <v>63</v>
      </c>
      <c r="B42" s="25">
        <v>13.8739618954568</v>
      </c>
      <c r="C42" s="25">
        <v>86.126038104543198</v>
      </c>
      <c r="D42" s="25">
        <v>13.017061196714099</v>
      </c>
      <c r="E42" s="25">
        <v>86.982938803285904</v>
      </c>
      <c r="F42" s="25">
        <v>12.791907755068101</v>
      </c>
      <c r="G42" s="25">
        <v>87.208092244931905</v>
      </c>
      <c r="H42" s="25">
        <v>13.290711988246001</v>
      </c>
      <c r="I42" s="25">
        <v>86.709288011753998</v>
      </c>
      <c r="J42" s="25">
        <v>13.988913806964799</v>
      </c>
      <c r="K42" s="25">
        <v>86.011086193035197</v>
      </c>
      <c r="L42" s="25">
        <v>14.860883797054001</v>
      </c>
      <c r="M42" s="25">
        <v>85.139116202945999</v>
      </c>
      <c r="N42" s="25">
        <v>14.965440356744701</v>
      </c>
      <c r="O42" s="25">
        <v>85.034559643255307</v>
      </c>
      <c r="P42" s="25">
        <v>16.205702560595</v>
      </c>
      <c r="Q42" s="25">
        <v>83.794297439405</v>
      </c>
      <c r="R42" s="25">
        <v>16.683852340688802</v>
      </c>
      <c r="S42" s="25">
        <v>83.316147659311198</v>
      </c>
    </row>
    <row r="43" spans="1:19" x14ac:dyDescent="0.2">
      <c r="A43" s="22" t="s">
        <v>50</v>
      </c>
      <c r="B43" s="17">
        <v>16.616625203740199</v>
      </c>
      <c r="C43" s="17">
        <v>83.383374796259801</v>
      </c>
      <c r="D43" s="17">
        <v>15.7700315669286</v>
      </c>
      <c r="E43" s="17">
        <v>84.229968433071406</v>
      </c>
      <c r="F43" s="17">
        <v>15.2252003315833</v>
      </c>
      <c r="G43" s="17">
        <v>84.774799668416705</v>
      </c>
      <c r="H43" s="17">
        <v>15.5045541089899</v>
      </c>
      <c r="I43" s="17">
        <v>84.495445891010107</v>
      </c>
      <c r="J43" s="17">
        <v>16.283721684597499</v>
      </c>
      <c r="K43" s="17">
        <v>83.716278315402505</v>
      </c>
      <c r="L43" s="17">
        <v>17.233335277308001</v>
      </c>
      <c r="M43" s="17">
        <v>82.766664722691999</v>
      </c>
      <c r="N43" s="17">
        <v>17.117018361194798</v>
      </c>
      <c r="O43" s="17">
        <v>82.882981638805106</v>
      </c>
      <c r="P43" s="17">
        <v>18.3279575486422</v>
      </c>
      <c r="Q43" s="17">
        <v>81.672042451357797</v>
      </c>
      <c r="R43" s="17">
        <v>18.8754009686144</v>
      </c>
      <c r="S43" s="17">
        <v>81.1245990313856</v>
      </c>
    </row>
    <row r="44" spans="1:19" x14ac:dyDescent="0.2">
      <c r="A44" s="22" t="s">
        <v>52</v>
      </c>
      <c r="B44" s="17">
        <v>6.8400349650349597</v>
      </c>
      <c r="C44" s="17">
        <v>93.159965034964998</v>
      </c>
      <c r="D44" s="17">
        <v>5.4562043795620401</v>
      </c>
      <c r="E44" s="17">
        <v>94.543795620437905</v>
      </c>
      <c r="F44" s="17">
        <v>4.8466690165667998</v>
      </c>
      <c r="G44" s="17">
        <v>95.153330983433193</v>
      </c>
      <c r="H44" s="17">
        <v>5.1141552511415496</v>
      </c>
      <c r="I44" s="17">
        <v>94.885844748858403</v>
      </c>
      <c r="J44" s="17">
        <v>4.8825331971399404</v>
      </c>
      <c r="K44" s="17">
        <v>95.117466802860093</v>
      </c>
      <c r="L44" s="17">
        <v>4.7538200339558596</v>
      </c>
      <c r="M44" s="17">
        <v>95.246179966044096</v>
      </c>
      <c r="N44" s="17">
        <v>5.1541307028360004</v>
      </c>
      <c r="O44" s="17">
        <v>94.845869297164</v>
      </c>
      <c r="P44" s="17">
        <v>5.74969021065675</v>
      </c>
      <c r="Q44" s="17">
        <v>94.250309789343206</v>
      </c>
      <c r="R44" s="17">
        <v>6.1077844311377198</v>
      </c>
      <c r="S44" s="17">
        <v>93.892215568862298</v>
      </c>
    </row>
    <row r="45" spans="1:19" x14ac:dyDescent="0.2">
      <c r="A45" s="22" t="s">
        <v>53</v>
      </c>
      <c r="B45" s="17">
        <v>15.384615384615399</v>
      </c>
      <c r="C45" s="17">
        <v>84.615384615384599</v>
      </c>
      <c r="D45" s="17">
        <v>15.1960784313725</v>
      </c>
      <c r="E45" s="17">
        <v>84.803921568627402</v>
      </c>
      <c r="F45" s="17">
        <v>16.929133858267701</v>
      </c>
      <c r="G45" s="17">
        <v>83.070866141732296</v>
      </c>
      <c r="H45" s="17">
        <v>19.636363636363601</v>
      </c>
      <c r="I45" s="17">
        <v>80.363636363636402</v>
      </c>
      <c r="J45" s="17">
        <v>22.821576763485499</v>
      </c>
      <c r="K45" s="17">
        <v>77.178423236514504</v>
      </c>
      <c r="L45" s="17">
        <v>23.478260869565201</v>
      </c>
      <c r="M45" s="17">
        <v>76.521739130434796</v>
      </c>
      <c r="N45" s="17">
        <v>19.2</v>
      </c>
      <c r="O45" s="17">
        <v>80.8</v>
      </c>
      <c r="P45" s="17">
        <v>26.470588235294102</v>
      </c>
      <c r="Q45" s="17">
        <v>73.529411764705898</v>
      </c>
      <c r="R45" s="17">
        <v>19.7452229299363</v>
      </c>
      <c r="S45" s="17">
        <v>80.254777070063696</v>
      </c>
    </row>
    <row r="46" spans="1:19" x14ac:dyDescent="0.2">
      <c r="A46" s="21" t="s">
        <v>64</v>
      </c>
      <c r="B46" s="25">
        <v>6.3141182217879797</v>
      </c>
      <c r="C46" s="25">
        <v>93.685881778212007</v>
      </c>
      <c r="D46" s="25">
        <v>6.2366323157690102</v>
      </c>
      <c r="E46" s="25">
        <v>93.763367684231</v>
      </c>
      <c r="F46" s="25">
        <v>7.0893347764549199</v>
      </c>
      <c r="G46" s="25">
        <v>92.910665223545095</v>
      </c>
      <c r="H46" s="25">
        <v>7.9855458047095302</v>
      </c>
      <c r="I46" s="25">
        <v>92.014454195290497</v>
      </c>
      <c r="J46" s="25">
        <v>8.4838996318706901</v>
      </c>
      <c r="K46" s="25">
        <v>91.516100368129301</v>
      </c>
      <c r="L46" s="25">
        <v>8.5016835016835</v>
      </c>
      <c r="M46" s="25">
        <v>91.498316498316498</v>
      </c>
      <c r="N46" s="25">
        <v>8.3519129581735498</v>
      </c>
      <c r="O46" s="25">
        <v>91.6480870418265</v>
      </c>
      <c r="P46" s="25">
        <v>8.0754103967168298</v>
      </c>
      <c r="Q46" s="25">
        <v>91.924589603283195</v>
      </c>
      <c r="R46" s="25">
        <v>8.2121868233838509</v>
      </c>
      <c r="S46" s="25">
        <v>91.787813176616197</v>
      </c>
    </row>
    <row r="47" spans="1:19" x14ac:dyDescent="0.2">
      <c r="A47" s="22" t="s">
        <v>50</v>
      </c>
      <c r="B47" s="17">
        <v>8.0638243115724499</v>
      </c>
      <c r="C47" s="17">
        <v>91.936175688427596</v>
      </c>
      <c r="D47" s="17">
        <v>7.9320303579824003</v>
      </c>
      <c r="E47" s="17">
        <v>92.067969642017601</v>
      </c>
      <c r="F47" s="17">
        <v>8.7372202265819308</v>
      </c>
      <c r="G47" s="17">
        <v>91.262779773418103</v>
      </c>
      <c r="H47" s="17">
        <v>9.6536818813358707</v>
      </c>
      <c r="I47" s="17">
        <v>90.346318118664101</v>
      </c>
      <c r="J47" s="17">
        <v>10.1259663729253</v>
      </c>
      <c r="K47" s="17">
        <v>89.874033627074695</v>
      </c>
      <c r="L47" s="17">
        <v>10.036741120895799</v>
      </c>
      <c r="M47" s="17">
        <v>89.963258879104202</v>
      </c>
      <c r="N47" s="17">
        <v>9.7889832830912606</v>
      </c>
      <c r="O47" s="17">
        <v>90.211016716908702</v>
      </c>
      <c r="P47" s="17">
        <v>9.3642701071688705</v>
      </c>
      <c r="Q47" s="17">
        <v>90.635729892831094</v>
      </c>
      <c r="R47" s="17">
        <v>9.5849056603773608</v>
      </c>
      <c r="S47" s="17">
        <v>90.415094339622598</v>
      </c>
    </row>
    <row r="48" spans="1:19" x14ac:dyDescent="0.2">
      <c r="A48" s="22" t="s">
        <v>52</v>
      </c>
      <c r="B48" s="17">
        <v>1.8138111888111901</v>
      </c>
      <c r="C48" s="17">
        <v>98.186188811188799</v>
      </c>
      <c r="D48" s="17">
        <v>1.5875912408759101</v>
      </c>
      <c r="E48" s="17">
        <v>98.412408759124105</v>
      </c>
      <c r="F48" s="17">
        <v>1.6390553401480401</v>
      </c>
      <c r="G48" s="17">
        <v>98.360944659851995</v>
      </c>
      <c r="H48" s="17">
        <v>1.95433789954338</v>
      </c>
      <c r="I48" s="17">
        <v>98.045662100456596</v>
      </c>
      <c r="J48" s="17">
        <v>2.08375893769152</v>
      </c>
      <c r="K48" s="17">
        <v>97.916241062308501</v>
      </c>
      <c r="L48" s="17">
        <v>2.0373514431239399</v>
      </c>
      <c r="M48" s="17">
        <v>97.962648556876104</v>
      </c>
      <c r="N48" s="17">
        <v>1.7755856966707799</v>
      </c>
      <c r="O48" s="17">
        <v>98.224414303329198</v>
      </c>
      <c r="P48" s="17">
        <v>1.9083023543990101</v>
      </c>
      <c r="Q48" s="17">
        <v>98.091697645601002</v>
      </c>
      <c r="R48" s="17">
        <v>1.52694610778443</v>
      </c>
      <c r="S48" s="17">
        <v>98.473053892215603</v>
      </c>
    </row>
    <row r="49" spans="1:19" x14ac:dyDescent="0.2">
      <c r="A49" s="23" t="s">
        <v>53</v>
      </c>
      <c r="B49" s="19">
        <v>7.6923076923076898</v>
      </c>
      <c r="C49" s="19">
        <v>92.307692307692307</v>
      </c>
      <c r="D49" s="19">
        <v>7.3891625615763497</v>
      </c>
      <c r="E49" s="19">
        <v>92.610837438423601</v>
      </c>
      <c r="F49" s="19">
        <v>11.4624505928854</v>
      </c>
      <c r="G49" s="19">
        <v>88.537549407114597</v>
      </c>
      <c r="H49" s="19">
        <v>10.181818181818199</v>
      </c>
      <c r="I49" s="19">
        <v>89.818181818181799</v>
      </c>
      <c r="J49" s="19">
        <v>12.448132780083</v>
      </c>
      <c r="K49" s="19">
        <v>87.551867219917</v>
      </c>
      <c r="L49" s="19">
        <v>11.403508771929801</v>
      </c>
      <c r="M49" s="19">
        <v>88.596491228070207</v>
      </c>
      <c r="N49" s="19">
        <v>11.9047619047619</v>
      </c>
      <c r="O49" s="19">
        <v>88.095238095238102</v>
      </c>
      <c r="P49" s="19">
        <v>8.8888888888888893</v>
      </c>
      <c r="Q49" s="19">
        <v>91.1111111111111</v>
      </c>
      <c r="R49" s="19">
        <v>11.3924050632911</v>
      </c>
      <c r="S49" s="19">
        <v>88.607594936708793</v>
      </c>
    </row>
    <row r="50" spans="1:19" x14ac:dyDescent="0.2">
      <c r="A50" s="9" t="s">
        <v>19</v>
      </c>
    </row>
    <row r="51" spans="1:19" x14ac:dyDescent="0.2">
      <c r="A51" s="21" t="s">
        <v>60</v>
      </c>
      <c r="B51" s="25">
        <v>68.270446880269802</v>
      </c>
      <c r="C51" s="25">
        <v>31.729553119730198</v>
      </c>
      <c r="D51" s="25">
        <v>68.127086061937604</v>
      </c>
      <c r="E51" s="25">
        <v>31.8729139380624</v>
      </c>
      <c r="F51" s="25">
        <v>69.093416563838304</v>
      </c>
      <c r="G51" s="25">
        <v>30.9065834361617</v>
      </c>
      <c r="H51" s="25">
        <v>71.799038760762102</v>
      </c>
      <c r="I51" s="25">
        <v>28.200961239237898</v>
      </c>
      <c r="J51" s="25">
        <v>72.902635431918</v>
      </c>
      <c r="K51" s="25">
        <v>27.097364568082</v>
      </c>
      <c r="L51" s="25">
        <v>74.3506232408524</v>
      </c>
      <c r="M51" s="25">
        <v>25.6493767591476</v>
      </c>
      <c r="N51" s="25">
        <v>74.431471306471295</v>
      </c>
      <c r="O51" s="25">
        <v>25.568528693528702</v>
      </c>
      <c r="P51" s="25">
        <v>75.420129940837001</v>
      </c>
      <c r="Q51" s="25">
        <v>24.579870059162999</v>
      </c>
      <c r="R51" s="25">
        <v>75.591882750845599</v>
      </c>
      <c r="S51" s="25">
        <v>24.4081172491545</v>
      </c>
    </row>
    <row r="52" spans="1:19" x14ac:dyDescent="0.2">
      <c r="A52" s="22" t="s">
        <v>50</v>
      </c>
      <c r="B52" s="17">
        <v>78.015435501653798</v>
      </c>
      <c r="C52" s="17">
        <v>21.984564498346199</v>
      </c>
      <c r="D52" s="17">
        <v>78.149457939590704</v>
      </c>
      <c r="E52" s="17">
        <v>21.8505420604093</v>
      </c>
      <c r="F52" s="17">
        <v>78.706276952563499</v>
      </c>
      <c r="G52" s="17">
        <v>21.293723047436501</v>
      </c>
      <c r="H52" s="17">
        <v>81.097805279793405</v>
      </c>
      <c r="I52" s="17">
        <v>18.902194720206602</v>
      </c>
      <c r="J52" s="17">
        <v>82.062114107980094</v>
      </c>
      <c r="K52" s="17">
        <v>17.937885892019899</v>
      </c>
      <c r="L52" s="17">
        <v>83.054216568106099</v>
      </c>
      <c r="M52" s="17">
        <v>16.945783431893901</v>
      </c>
      <c r="N52" s="17">
        <v>82.754591765200701</v>
      </c>
      <c r="O52" s="17">
        <v>17.245408234799299</v>
      </c>
      <c r="P52" s="17">
        <v>83.279263480929401</v>
      </c>
      <c r="Q52" s="17">
        <v>16.720736519070599</v>
      </c>
      <c r="R52" s="17">
        <v>83.419063615368501</v>
      </c>
      <c r="S52" s="17">
        <v>16.580936384631499</v>
      </c>
    </row>
    <row r="53" spans="1:19" x14ac:dyDescent="0.2">
      <c r="A53" s="22" t="s">
        <v>52</v>
      </c>
      <c r="B53" s="17">
        <v>42.476337647286101</v>
      </c>
      <c r="C53" s="17">
        <v>57.523662352713899</v>
      </c>
      <c r="D53" s="17">
        <v>39.9415014624634</v>
      </c>
      <c r="E53" s="17">
        <v>60.0584985375366</v>
      </c>
      <c r="F53" s="17">
        <v>37.660306537378801</v>
      </c>
      <c r="G53" s="17">
        <v>62.339693462621199</v>
      </c>
      <c r="H53" s="17">
        <v>37.730011398795</v>
      </c>
      <c r="I53" s="17">
        <v>62.269988601205</v>
      </c>
      <c r="J53" s="17">
        <v>36.878528501183801</v>
      </c>
      <c r="K53" s="17">
        <v>63.121471498816199</v>
      </c>
      <c r="L53" s="17">
        <v>36.6926744690074</v>
      </c>
      <c r="M53" s="17">
        <v>63.3073255309926</v>
      </c>
      <c r="N53" s="17">
        <v>36.5372237717228</v>
      </c>
      <c r="O53" s="17">
        <v>63.4627762282772</v>
      </c>
      <c r="P53" s="17">
        <v>36.636045494313201</v>
      </c>
      <c r="Q53" s="17">
        <v>63.363954505686799</v>
      </c>
      <c r="R53" s="17">
        <v>37.032190526040303</v>
      </c>
      <c r="S53" s="17">
        <v>62.967809473959697</v>
      </c>
    </row>
    <row r="54" spans="1:19" x14ac:dyDescent="0.2">
      <c r="A54" s="22" t="s">
        <v>53</v>
      </c>
      <c r="B54" s="17">
        <v>73.195876288659804</v>
      </c>
      <c r="C54" s="17">
        <v>26.8041237113402</v>
      </c>
      <c r="D54" s="17">
        <v>70.300751879699206</v>
      </c>
      <c r="E54" s="17">
        <v>29.699248120300801</v>
      </c>
      <c r="F54" s="17">
        <v>70.344827586206904</v>
      </c>
      <c r="G54" s="17">
        <v>29.6551724137931</v>
      </c>
      <c r="H54" s="17">
        <v>72.8706624605678</v>
      </c>
      <c r="I54" s="17">
        <v>27.1293375394322</v>
      </c>
      <c r="J54" s="17">
        <v>74.6527777777778</v>
      </c>
      <c r="K54" s="17">
        <v>25.3472222222222</v>
      </c>
      <c r="L54" s="17">
        <v>63.909774436090203</v>
      </c>
      <c r="M54" s="17">
        <v>36.090225563909797</v>
      </c>
      <c r="N54" s="17">
        <v>64.6666666666667</v>
      </c>
      <c r="O54" s="17">
        <v>35.3333333333333</v>
      </c>
      <c r="P54" s="17">
        <v>63.905325443787</v>
      </c>
      <c r="Q54" s="17">
        <v>36.094674556213</v>
      </c>
      <c r="R54" s="17">
        <v>66.137566137566097</v>
      </c>
      <c r="S54" s="17">
        <v>33.862433862433903</v>
      </c>
    </row>
    <row r="55" spans="1:19" x14ac:dyDescent="0.2">
      <c r="A55" s="21" t="s">
        <v>61</v>
      </c>
      <c r="B55" s="25">
        <v>42.640316205533601</v>
      </c>
      <c r="C55" s="25">
        <v>57.359683794466399</v>
      </c>
      <c r="D55" s="25">
        <v>44.163251510414497</v>
      </c>
      <c r="E55" s="25">
        <v>55.836748489585503</v>
      </c>
      <c r="F55" s="25">
        <v>46.753293891328802</v>
      </c>
      <c r="G55" s="25">
        <v>53.246706108671198</v>
      </c>
      <c r="H55" s="25">
        <v>51.035651301912203</v>
      </c>
      <c r="I55" s="25">
        <v>48.964348698087797</v>
      </c>
      <c r="J55" s="25">
        <v>52.873352855051202</v>
      </c>
      <c r="K55" s="25">
        <v>47.126647144948798</v>
      </c>
      <c r="L55" s="25">
        <v>54.636480617661299</v>
      </c>
      <c r="M55" s="25">
        <v>45.363519382338701</v>
      </c>
      <c r="N55" s="25">
        <v>55.143860184690503</v>
      </c>
      <c r="O55" s="25">
        <v>44.856139815309497</v>
      </c>
      <c r="P55" s="25">
        <v>56.617540293306199</v>
      </c>
      <c r="Q55" s="25">
        <v>43.382459706693801</v>
      </c>
      <c r="R55" s="25">
        <v>56.593954638102304</v>
      </c>
      <c r="S55" s="25">
        <v>43.406045361897696</v>
      </c>
    </row>
    <row r="56" spans="1:19" x14ac:dyDescent="0.2">
      <c r="A56" s="22" t="s">
        <v>50</v>
      </c>
      <c r="B56" s="17">
        <v>54.957736126424102</v>
      </c>
      <c r="C56" s="17">
        <v>45.042263873575898</v>
      </c>
      <c r="D56" s="17">
        <v>56.2152133580705</v>
      </c>
      <c r="E56" s="17">
        <v>43.7847866419295</v>
      </c>
      <c r="F56" s="17">
        <v>58.1292826680723</v>
      </c>
      <c r="G56" s="17">
        <v>41.8707173319277</v>
      </c>
      <c r="H56" s="17">
        <v>61.959667007968697</v>
      </c>
      <c r="I56" s="17">
        <v>38.040332992031303</v>
      </c>
      <c r="J56" s="17">
        <v>63.362889373752402</v>
      </c>
      <c r="K56" s="17">
        <v>36.637110626247598</v>
      </c>
      <c r="L56" s="17">
        <v>64.473488048501693</v>
      </c>
      <c r="M56" s="17">
        <v>35.5265119514983</v>
      </c>
      <c r="N56" s="17">
        <v>64.666292765002794</v>
      </c>
      <c r="O56" s="17">
        <v>35.333707234997199</v>
      </c>
      <c r="P56" s="17">
        <v>65.529788260049997</v>
      </c>
      <c r="Q56" s="17">
        <v>34.470211739950003</v>
      </c>
      <c r="R56" s="17">
        <v>65.651900062985504</v>
      </c>
      <c r="S56" s="17">
        <v>34.348099937014503</v>
      </c>
    </row>
    <row r="57" spans="1:19" x14ac:dyDescent="0.2">
      <c r="A57" s="22" t="s">
        <v>52</v>
      </c>
      <c r="B57" s="17">
        <v>10.1216920996716</v>
      </c>
      <c r="C57" s="17">
        <v>89.878307900328394</v>
      </c>
      <c r="D57" s="17">
        <v>10.627234319142</v>
      </c>
      <c r="E57" s="17">
        <v>89.372765680857995</v>
      </c>
      <c r="F57" s="17">
        <v>9.5431789737171506</v>
      </c>
      <c r="G57" s="17">
        <v>90.456821026282896</v>
      </c>
      <c r="H57" s="17">
        <v>11.073115127829301</v>
      </c>
      <c r="I57" s="17">
        <v>88.926884872170604</v>
      </c>
      <c r="J57" s="17">
        <v>11.83970856102</v>
      </c>
      <c r="K57" s="17">
        <v>88.160291438979996</v>
      </c>
      <c r="L57" s="17">
        <v>11.9852622453403</v>
      </c>
      <c r="M57" s="17">
        <v>88.014737754659706</v>
      </c>
      <c r="N57" s="17">
        <v>11.6069512980047</v>
      </c>
      <c r="O57" s="17">
        <v>88.393048701995298</v>
      </c>
      <c r="P57" s="17">
        <v>12.532808398950101</v>
      </c>
      <c r="Q57" s="17">
        <v>87.467191601049905</v>
      </c>
      <c r="R57" s="17">
        <v>11.9863909971212</v>
      </c>
      <c r="S57" s="17">
        <v>88.013609002878795</v>
      </c>
    </row>
    <row r="58" spans="1:19" x14ac:dyDescent="0.2">
      <c r="A58" s="22" t="s">
        <v>53</v>
      </c>
      <c r="B58" s="17">
        <v>46.632124352331601</v>
      </c>
      <c r="C58" s="17">
        <v>53.367875647668399</v>
      </c>
      <c r="D58" s="17">
        <v>38.576779026217203</v>
      </c>
      <c r="E58" s="17">
        <v>61.423220973782797</v>
      </c>
      <c r="F58" s="17">
        <v>48.275862068965502</v>
      </c>
      <c r="G58" s="17">
        <v>51.724137931034498</v>
      </c>
      <c r="H58" s="17">
        <v>51.1111111111111</v>
      </c>
      <c r="I58" s="17">
        <v>48.8888888888889</v>
      </c>
      <c r="J58" s="17">
        <v>50.519031141868503</v>
      </c>
      <c r="K58" s="17">
        <v>49.480968858131497</v>
      </c>
      <c r="L58" s="17">
        <v>45.801526717557302</v>
      </c>
      <c r="M58" s="17">
        <v>54.198473282442698</v>
      </c>
      <c r="N58" s="17">
        <v>49.664429530201303</v>
      </c>
      <c r="O58" s="17">
        <v>50.335570469798697</v>
      </c>
      <c r="P58" s="17">
        <v>46.060606060606098</v>
      </c>
      <c r="Q58" s="17">
        <v>53.939393939393902</v>
      </c>
      <c r="R58" s="17">
        <v>45.161290322580598</v>
      </c>
      <c r="S58" s="17">
        <v>54.838709677419402</v>
      </c>
    </row>
    <row r="59" spans="1:19" x14ac:dyDescent="0.2">
      <c r="A59" s="21" t="s">
        <v>62</v>
      </c>
      <c r="B59" s="25">
        <v>6.8135110923749798</v>
      </c>
      <c r="C59" s="25">
        <v>93.186488907625005</v>
      </c>
      <c r="D59" s="25">
        <v>7.2324785602636101</v>
      </c>
      <c r="E59" s="25">
        <v>92.767521439736399</v>
      </c>
      <c r="F59" s="25">
        <v>7.8542392566782802</v>
      </c>
      <c r="G59" s="25">
        <v>92.145760743321702</v>
      </c>
      <c r="H59" s="25">
        <v>7.2821576763485503</v>
      </c>
      <c r="I59" s="25">
        <v>92.717842323651496</v>
      </c>
      <c r="J59" s="25">
        <v>6.47510980966325</v>
      </c>
      <c r="K59" s="25">
        <v>93.524890190336706</v>
      </c>
      <c r="L59" s="25">
        <v>5.8624849215922801</v>
      </c>
      <c r="M59" s="25">
        <v>94.137515078407702</v>
      </c>
      <c r="N59" s="25">
        <v>5.7315118675112604</v>
      </c>
      <c r="O59" s="25">
        <v>94.268488132488699</v>
      </c>
      <c r="P59" s="25">
        <v>5.5390199637023603</v>
      </c>
      <c r="Q59" s="25">
        <v>94.460980036297599</v>
      </c>
      <c r="R59" s="25">
        <v>5.5411030176899096</v>
      </c>
      <c r="S59" s="25">
        <v>94.458896982310094</v>
      </c>
    </row>
    <row r="60" spans="1:19" x14ac:dyDescent="0.2">
      <c r="A60" s="22" t="s">
        <v>50</v>
      </c>
      <c r="B60" s="17">
        <v>8.6806321205439207</v>
      </c>
      <c r="C60" s="17">
        <v>91.319367879456095</v>
      </c>
      <c r="D60" s="17">
        <v>9.0677179962894208</v>
      </c>
      <c r="E60" s="17">
        <v>90.932282003710597</v>
      </c>
      <c r="F60" s="17">
        <v>9.6075518711965096</v>
      </c>
      <c r="G60" s="17">
        <v>90.392448128803494</v>
      </c>
      <c r="H60" s="17">
        <v>8.6675866981258096</v>
      </c>
      <c r="I60" s="17">
        <v>91.332413301874197</v>
      </c>
      <c r="J60" s="17">
        <v>7.58089225198459</v>
      </c>
      <c r="K60" s="17">
        <v>92.419107748015406</v>
      </c>
      <c r="L60" s="17">
        <v>6.67859272510435</v>
      </c>
      <c r="M60" s="17">
        <v>93.321407274895606</v>
      </c>
      <c r="N60" s="17">
        <v>6.6361342181512297</v>
      </c>
      <c r="O60" s="17">
        <v>93.363865781848801</v>
      </c>
      <c r="P60" s="17">
        <v>6.1020515518148297</v>
      </c>
      <c r="Q60" s="17">
        <v>93.897948448185204</v>
      </c>
      <c r="R60" s="17">
        <v>6.0882800608828003</v>
      </c>
      <c r="S60" s="17">
        <v>93.911719939117205</v>
      </c>
    </row>
    <row r="61" spans="1:19" x14ac:dyDescent="0.2">
      <c r="A61" s="22" t="s">
        <v>52</v>
      </c>
      <c r="B61" s="17">
        <v>1.98956924859958</v>
      </c>
      <c r="C61" s="17">
        <v>98.010430751400406</v>
      </c>
      <c r="D61" s="17">
        <v>2.0799480012999698</v>
      </c>
      <c r="E61" s="17">
        <v>97.920051998700004</v>
      </c>
      <c r="F61" s="17">
        <v>2.2684605757196499</v>
      </c>
      <c r="G61" s="17">
        <v>97.731539424280399</v>
      </c>
      <c r="H61" s="17">
        <v>2.3615635179153101</v>
      </c>
      <c r="I61" s="17">
        <v>97.6384364820847</v>
      </c>
      <c r="J61" s="17">
        <v>2.3132969034608402</v>
      </c>
      <c r="K61" s="17">
        <v>97.686703096539205</v>
      </c>
      <c r="L61" s="17">
        <v>2.3407022106632001</v>
      </c>
      <c r="M61" s="17">
        <v>97.659297789336804</v>
      </c>
      <c r="N61" s="17">
        <v>1.7167381974248901</v>
      </c>
      <c r="O61" s="17">
        <v>98.283261802575097</v>
      </c>
      <c r="P61" s="17">
        <v>2.8433945756780399</v>
      </c>
      <c r="Q61" s="17">
        <v>97.156605424321995</v>
      </c>
      <c r="R61" s="17">
        <v>2.8788275320596699</v>
      </c>
      <c r="S61" s="17">
        <v>97.121172467940298</v>
      </c>
    </row>
    <row r="62" spans="1:19" x14ac:dyDescent="0.2">
      <c r="A62" s="22" t="s">
        <v>53</v>
      </c>
      <c r="B62" s="17">
        <v>4.6153846153846203</v>
      </c>
      <c r="C62" s="17">
        <v>95.384615384615401</v>
      </c>
      <c r="D62" s="17">
        <v>7.43494423791822</v>
      </c>
      <c r="E62" s="17">
        <v>92.565055762081798</v>
      </c>
      <c r="F62" s="17">
        <v>4.8109965635738803</v>
      </c>
      <c r="G62" s="17">
        <v>95.189003436426106</v>
      </c>
      <c r="H62" s="17">
        <v>4.41640378548896</v>
      </c>
      <c r="I62" s="17">
        <v>95.583596214511005</v>
      </c>
      <c r="J62" s="17">
        <v>3.1141868512110702</v>
      </c>
      <c r="K62" s="17">
        <v>96.885813148788898</v>
      </c>
      <c r="L62" s="17">
        <v>4.5454545454545503</v>
      </c>
      <c r="M62" s="17">
        <v>95.454545454545496</v>
      </c>
      <c r="N62" s="17">
        <v>1.35135135135135</v>
      </c>
      <c r="O62" s="17">
        <v>98.648648648648603</v>
      </c>
      <c r="P62" s="17">
        <v>2.4096385542168699</v>
      </c>
      <c r="Q62" s="17">
        <v>97.590361445783103</v>
      </c>
      <c r="R62" s="17">
        <v>4.2105263157894699</v>
      </c>
      <c r="S62" s="17">
        <v>95.789473684210506</v>
      </c>
    </row>
    <row r="63" spans="1:19" x14ac:dyDescent="0.2">
      <c r="A63" s="21" t="s">
        <v>63</v>
      </c>
      <c r="B63" s="25">
        <v>16.206387688415699</v>
      </c>
      <c r="C63" s="25">
        <v>83.793612311584297</v>
      </c>
      <c r="D63" s="25">
        <v>15.3485424588086</v>
      </c>
      <c r="E63" s="25">
        <v>84.651457541191405</v>
      </c>
      <c r="F63" s="25">
        <v>14.8887517694458</v>
      </c>
      <c r="G63" s="25">
        <v>85.111248230554295</v>
      </c>
      <c r="H63" s="25">
        <v>15.46787468013</v>
      </c>
      <c r="I63" s="25">
        <v>84.532125319870005</v>
      </c>
      <c r="J63" s="25">
        <v>16.2536149650401</v>
      </c>
      <c r="K63" s="25">
        <v>83.7463850349599</v>
      </c>
      <c r="L63" s="25">
        <v>17.141823153323401</v>
      </c>
      <c r="M63" s="25">
        <v>82.858176846676599</v>
      </c>
      <c r="N63" s="25">
        <v>17.2371684792978</v>
      </c>
      <c r="O63" s="25">
        <v>82.762831520702207</v>
      </c>
      <c r="P63" s="25">
        <v>19.027223230490002</v>
      </c>
      <c r="Q63" s="25">
        <v>80.972776769510006</v>
      </c>
      <c r="R63" s="25">
        <v>19.514310494362501</v>
      </c>
      <c r="S63" s="25">
        <v>80.485689505637495</v>
      </c>
    </row>
    <row r="64" spans="1:19" x14ac:dyDescent="0.2">
      <c r="A64" s="22" t="s">
        <v>50</v>
      </c>
      <c r="B64" s="17">
        <v>19.257625872840901</v>
      </c>
      <c r="C64" s="17">
        <v>80.742374127159096</v>
      </c>
      <c r="D64" s="17">
        <v>18.407931354359899</v>
      </c>
      <c r="E64" s="17">
        <v>81.592068645640097</v>
      </c>
      <c r="F64" s="17">
        <v>17.590684747711901</v>
      </c>
      <c r="G64" s="17">
        <v>82.409315252288096</v>
      </c>
      <c r="H64" s="17">
        <v>18.0029381649824</v>
      </c>
      <c r="I64" s="17">
        <v>81.997061835017604</v>
      </c>
      <c r="J64" s="17">
        <v>18.8643328071316</v>
      </c>
      <c r="K64" s="17">
        <v>81.135667192868397</v>
      </c>
      <c r="L64" s="17">
        <v>19.693882621875499</v>
      </c>
      <c r="M64" s="17">
        <v>80.306117378124497</v>
      </c>
      <c r="N64" s="17">
        <v>19.6859226023556</v>
      </c>
      <c r="O64" s="17">
        <v>80.314077397644397</v>
      </c>
      <c r="P64" s="17">
        <v>21.432642146332899</v>
      </c>
      <c r="Q64" s="17">
        <v>78.567357853667104</v>
      </c>
      <c r="R64" s="17">
        <v>21.945202603401199</v>
      </c>
      <c r="S64" s="17">
        <v>78.054797396598801</v>
      </c>
    </row>
    <row r="65" spans="1:19" x14ac:dyDescent="0.2">
      <c r="A65" s="22" t="s">
        <v>52</v>
      </c>
      <c r="B65" s="17">
        <v>8.0564142194744992</v>
      </c>
      <c r="C65" s="17">
        <v>91.943585780525495</v>
      </c>
      <c r="D65" s="17">
        <v>6.6135846603834896</v>
      </c>
      <c r="E65" s="17">
        <v>93.386415339616505</v>
      </c>
      <c r="F65" s="17">
        <v>5.8979974968710902</v>
      </c>
      <c r="G65" s="17">
        <v>94.102002503128901</v>
      </c>
      <c r="H65" s="17">
        <v>5.8133854421104099</v>
      </c>
      <c r="I65" s="17">
        <v>94.186614557889598</v>
      </c>
      <c r="J65" s="17">
        <v>5.5737704918032804</v>
      </c>
      <c r="K65" s="17">
        <v>94.426229508196698</v>
      </c>
      <c r="L65" s="17">
        <v>5.76506285218899</v>
      </c>
      <c r="M65" s="17">
        <v>94.234937147810996</v>
      </c>
      <c r="N65" s="17">
        <v>5.8571122076807596</v>
      </c>
      <c r="O65" s="17">
        <v>94.1428877923192</v>
      </c>
      <c r="P65" s="17">
        <v>6.6943775978998001</v>
      </c>
      <c r="Q65" s="17">
        <v>93.305622402100198</v>
      </c>
      <c r="R65" s="17">
        <v>7.1447265113844498</v>
      </c>
      <c r="S65" s="17">
        <v>92.855273488615495</v>
      </c>
    </row>
    <row r="66" spans="1:19" x14ac:dyDescent="0.2">
      <c r="A66" s="22" t="s">
        <v>53</v>
      </c>
      <c r="B66" s="17">
        <v>19.689119170984501</v>
      </c>
      <c r="C66" s="17">
        <v>80.310880829015503</v>
      </c>
      <c r="D66" s="17">
        <v>19.0298507462687</v>
      </c>
      <c r="E66" s="17">
        <v>80.970149253731293</v>
      </c>
      <c r="F66" s="17">
        <v>18.620689655172399</v>
      </c>
      <c r="G66" s="17">
        <v>81.379310344827601</v>
      </c>
      <c r="H66" s="17">
        <v>22.9299363057325</v>
      </c>
      <c r="I66" s="17">
        <v>77.070063694267503</v>
      </c>
      <c r="J66" s="17">
        <v>24.5674740484429</v>
      </c>
      <c r="K66" s="17">
        <v>75.432525951557096</v>
      </c>
      <c r="L66" s="17">
        <v>25.7575757575758</v>
      </c>
      <c r="M66" s="17">
        <v>74.242424242424207</v>
      </c>
      <c r="N66" s="17">
        <v>21.6216216216216</v>
      </c>
      <c r="O66" s="17">
        <v>78.3783783783784</v>
      </c>
      <c r="P66" s="17">
        <v>27.976190476190499</v>
      </c>
      <c r="Q66" s="17">
        <v>72.023809523809504</v>
      </c>
      <c r="R66" s="17">
        <v>24.5989304812834</v>
      </c>
      <c r="S66" s="17">
        <v>75.401069518716596</v>
      </c>
    </row>
    <row r="67" spans="1:19" x14ac:dyDescent="0.2">
      <c r="A67" s="21" t="s">
        <v>64</v>
      </c>
      <c r="B67" s="25">
        <v>6.1291172595520402</v>
      </c>
      <c r="C67" s="25">
        <v>93.870882740447996</v>
      </c>
      <c r="D67" s="25">
        <v>6.02872834811998</v>
      </c>
      <c r="E67" s="25">
        <v>93.971271651880002</v>
      </c>
      <c r="F67" s="25">
        <v>6.8672643461217397</v>
      </c>
      <c r="G67" s="25">
        <v>93.132735653878299</v>
      </c>
      <c r="H67" s="25">
        <v>7.71438450899032</v>
      </c>
      <c r="I67" s="25">
        <v>92.285615491009693</v>
      </c>
      <c r="J67" s="25">
        <v>8.2656124167215808</v>
      </c>
      <c r="K67" s="25">
        <v>91.734387583278405</v>
      </c>
      <c r="L67" s="25">
        <v>8.2639642900229209</v>
      </c>
      <c r="M67" s="25">
        <v>91.736035709977102</v>
      </c>
      <c r="N67" s="25">
        <v>8.1587483304712798</v>
      </c>
      <c r="O67" s="25">
        <v>91.841251669528702</v>
      </c>
      <c r="P67" s="25">
        <v>7.9095429961160102</v>
      </c>
      <c r="Q67" s="25">
        <v>92.090457003883998</v>
      </c>
      <c r="R67" s="25">
        <v>7.9521311191085298</v>
      </c>
      <c r="S67" s="25">
        <v>92.0478688808915</v>
      </c>
    </row>
    <row r="68" spans="1:19" x14ac:dyDescent="0.2">
      <c r="A68" s="22" t="s">
        <v>50</v>
      </c>
      <c r="B68" s="17">
        <v>7.7177508269018702</v>
      </c>
      <c r="C68" s="17">
        <v>92.282249173098094</v>
      </c>
      <c r="D68" s="17">
        <v>7.5656559800568104</v>
      </c>
      <c r="E68" s="17">
        <v>92.434344019943197</v>
      </c>
      <c r="F68" s="17">
        <v>8.3952273707412903</v>
      </c>
      <c r="G68" s="17">
        <v>91.604772629258704</v>
      </c>
      <c r="H68" s="17">
        <v>9.2819302853581505</v>
      </c>
      <c r="I68" s="17">
        <v>90.718069714641899</v>
      </c>
      <c r="J68" s="17">
        <v>9.8105673693007702</v>
      </c>
      <c r="K68" s="17">
        <v>90.189432630699201</v>
      </c>
      <c r="L68" s="17">
        <v>9.66555682552303</v>
      </c>
      <c r="M68" s="17">
        <v>90.334443174477002</v>
      </c>
      <c r="N68" s="17">
        <v>9.4877547205085104</v>
      </c>
      <c r="O68" s="17">
        <v>90.512245279491495</v>
      </c>
      <c r="P68" s="17">
        <v>9.1140239358204393</v>
      </c>
      <c r="Q68" s="17">
        <v>90.885976064179602</v>
      </c>
      <c r="R68" s="17">
        <v>9.2006508161444405</v>
      </c>
      <c r="S68" s="17">
        <v>90.799349183855597</v>
      </c>
    </row>
    <row r="69" spans="1:19" x14ac:dyDescent="0.2">
      <c r="A69" s="22" t="s">
        <v>52</v>
      </c>
      <c r="B69" s="17">
        <v>1.81572339192583</v>
      </c>
      <c r="C69" s="17">
        <v>98.1842766080742</v>
      </c>
      <c r="D69" s="17">
        <v>1.6737081572960699</v>
      </c>
      <c r="E69" s="17">
        <v>98.326291842703895</v>
      </c>
      <c r="F69" s="17">
        <v>1.67396745932416</v>
      </c>
      <c r="G69" s="17">
        <v>98.326032540675797</v>
      </c>
      <c r="H69" s="17">
        <v>1.88894316886501</v>
      </c>
      <c r="I69" s="17">
        <v>98.111056831135002</v>
      </c>
      <c r="J69" s="17">
        <v>2.0582877959927099</v>
      </c>
      <c r="K69" s="17">
        <v>97.941712204007302</v>
      </c>
      <c r="L69" s="17">
        <v>2.0589510186389299</v>
      </c>
      <c r="M69" s="17">
        <v>97.941048981361106</v>
      </c>
      <c r="N69" s="17">
        <v>1.95278969957082</v>
      </c>
      <c r="O69" s="17">
        <v>98.047210300429199</v>
      </c>
      <c r="P69" s="17">
        <v>1.8376722817764199</v>
      </c>
      <c r="Q69" s="17">
        <v>98.162327718223594</v>
      </c>
      <c r="R69" s="17">
        <v>1.596440722324</v>
      </c>
      <c r="S69" s="17">
        <v>98.403559277675996</v>
      </c>
    </row>
    <row r="70" spans="1:19" x14ac:dyDescent="0.2">
      <c r="A70" s="23" t="s">
        <v>53</v>
      </c>
      <c r="B70" s="19">
        <v>9.8445595854922292</v>
      </c>
      <c r="C70" s="19">
        <v>90.155440414507794</v>
      </c>
      <c r="D70" s="19">
        <v>7.11610486891386</v>
      </c>
      <c r="E70" s="19">
        <v>92.883895131086106</v>
      </c>
      <c r="F70" s="19">
        <v>11.3793103448276</v>
      </c>
      <c r="G70" s="19">
        <v>88.620689655172399</v>
      </c>
      <c r="H70" s="19">
        <v>9.4936708860759502</v>
      </c>
      <c r="I70" s="19">
        <v>90.506329113924096</v>
      </c>
      <c r="J70" s="19">
        <v>11.034482758620699</v>
      </c>
      <c r="K70" s="19">
        <v>88.965517241379303</v>
      </c>
      <c r="L70" s="19">
        <v>11.538461538461499</v>
      </c>
      <c r="M70" s="19">
        <v>88.461538461538495</v>
      </c>
      <c r="N70" s="19">
        <v>11.4093959731544</v>
      </c>
      <c r="O70" s="19">
        <v>88.590604026845597</v>
      </c>
      <c r="P70" s="19">
        <v>9.5808383233532908</v>
      </c>
      <c r="Q70" s="19">
        <v>90.419161676646695</v>
      </c>
      <c r="R70" s="19">
        <v>10.5820105820106</v>
      </c>
      <c r="S70" s="19">
        <v>89.417989417989403</v>
      </c>
    </row>
    <row r="72" spans="1:19" x14ac:dyDescent="0.2">
      <c r="A72" s="13" t="s">
        <v>20</v>
      </c>
    </row>
    <row r="73" spans="1:19" x14ac:dyDescent="0.2">
      <c r="A73" s="13" t="s">
        <v>65</v>
      </c>
    </row>
    <row r="74" spans="1:19" x14ac:dyDescent="0.2">
      <c r="A74" s="13" t="s">
        <v>24</v>
      </c>
    </row>
    <row r="75" spans="1:19" x14ac:dyDescent="0.2">
      <c r="A75" s="13"/>
    </row>
    <row r="76" spans="1:19" x14ac:dyDescent="0.2">
      <c r="A76" s="13" t="s">
        <v>141</v>
      </c>
    </row>
    <row r="77" spans="1:19" x14ac:dyDescent="0.2">
      <c r="A77" s="13" t="s">
        <v>276</v>
      </c>
    </row>
  </sheetData>
  <mergeCells count="10">
    <mergeCell ref="L5:M5"/>
    <mergeCell ref="N5:O5"/>
    <mergeCell ref="P5:Q5"/>
    <mergeCell ref="R5:S5"/>
    <mergeCell ref="B7:S7"/>
    <mergeCell ref="B5:C5"/>
    <mergeCell ref="D5:E5"/>
    <mergeCell ref="F5:G5"/>
    <mergeCell ref="H5:I5"/>
    <mergeCell ref="J5:K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78"/>
  <sheetViews>
    <sheetView showGridLines="0" workbookViewId="0">
      <pane xSplit="1" ySplit="6" topLeftCell="B5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HYPERLINK("#'Contents'!A17", "Link to contents")</f>
        <v>Link to contents</v>
      </c>
    </row>
    <row r="3" spans="1:10" ht="15" x14ac:dyDescent="0.25">
      <c r="A3" s="2" t="s">
        <v>71</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1" t="s">
        <v>60</v>
      </c>
      <c r="B8" s="25">
        <v>6.6627680311890796</v>
      </c>
      <c r="C8" s="25">
        <v>6.7238209432453999</v>
      </c>
      <c r="D8" s="25">
        <v>6.6493323963457502</v>
      </c>
      <c r="E8" s="25">
        <v>7.0139023601681201</v>
      </c>
      <c r="F8" s="25">
        <v>7.3267389917038903</v>
      </c>
      <c r="G8" s="25">
        <v>7.5584198192166099</v>
      </c>
      <c r="H8" s="25">
        <v>7.7482627921667699</v>
      </c>
      <c r="I8" s="25">
        <v>8.1910523353967406</v>
      </c>
      <c r="J8" s="25">
        <v>7.9537389100126701</v>
      </c>
    </row>
    <row r="9" spans="1:10" x14ac:dyDescent="0.2">
      <c r="A9" s="22" t="s">
        <v>50</v>
      </c>
      <c r="B9" s="17">
        <v>7.1183115338882299</v>
      </c>
      <c r="C9" s="17">
        <v>7.2095146564151804</v>
      </c>
      <c r="D9" s="17">
        <v>7.0839851790860404</v>
      </c>
      <c r="E9" s="17">
        <v>7.3821585903083697</v>
      </c>
      <c r="F9" s="17">
        <v>7.7138759411975597</v>
      </c>
      <c r="G9" s="17">
        <v>7.9559911242603496</v>
      </c>
      <c r="H9" s="17">
        <v>8.1519521632078806</v>
      </c>
      <c r="I9" s="17">
        <v>8.5114784205693308</v>
      </c>
      <c r="J9" s="17">
        <v>8.2694569353164997</v>
      </c>
    </row>
    <row r="10" spans="1:10" x14ac:dyDescent="0.2">
      <c r="A10" s="22" t="s">
        <v>52</v>
      </c>
      <c r="B10" s="17">
        <v>4.2792792792792804</v>
      </c>
      <c r="C10" s="17">
        <v>3.9546666666666699</v>
      </c>
      <c r="D10" s="17">
        <v>3.8593350383631702</v>
      </c>
      <c r="E10" s="17">
        <v>3.8408408408408401</v>
      </c>
      <c r="F10" s="17">
        <v>3.7861842105263199</v>
      </c>
      <c r="G10" s="17">
        <v>3.6813186813186798</v>
      </c>
      <c r="H10" s="17">
        <v>3.9446254071661202</v>
      </c>
      <c r="I10" s="17">
        <v>4.2888888888888896</v>
      </c>
      <c r="J10" s="17">
        <v>3.7875000000000001</v>
      </c>
    </row>
    <row r="11" spans="1:10" x14ac:dyDescent="0.2">
      <c r="A11" s="22" t="s">
        <v>53</v>
      </c>
      <c r="B11" s="17">
        <v>7.4054054054054097</v>
      </c>
      <c r="C11" s="17">
        <v>7.3260869565217401</v>
      </c>
      <c r="D11" s="17">
        <v>8</v>
      </c>
      <c r="E11" s="17">
        <v>8.5</v>
      </c>
      <c r="F11" s="17">
        <v>7.2439024390243896</v>
      </c>
      <c r="G11" s="17">
        <v>5.9</v>
      </c>
      <c r="H11" s="17">
        <v>9</v>
      </c>
      <c r="I11" s="17">
        <v>8.5882352941176503</v>
      </c>
      <c r="J11" s="17">
        <v>11.44</v>
      </c>
    </row>
    <row r="12" spans="1:10" x14ac:dyDescent="0.2">
      <c r="A12" s="21" t="s">
        <v>61</v>
      </c>
      <c r="B12" s="25">
        <v>1.95364238410596</v>
      </c>
      <c r="C12" s="25">
        <v>2.0087601078167099</v>
      </c>
      <c r="D12" s="25">
        <v>2.1280731846769601</v>
      </c>
      <c r="E12" s="25">
        <v>2.2903066271018799</v>
      </c>
      <c r="F12" s="25">
        <v>2.4312706660368399</v>
      </c>
      <c r="G12" s="25">
        <v>2.59709443099274</v>
      </c>
      <c r="H12" s="25">
        <v>2.6815516463689701</v>
      </c>
      <c r="I12" s="25">
        <v>2.8321342925659501</v>
      </c>
      <c r="J12" s="25">
        <v>2.9156462585034002</v>
      </c>
    </row>
    <row r="13" spans="1:10" x14ac:dyDescent="0.2">
      <c r="A13" s="22" t="s">
        <v>50</v>
      </c>
      <c r="B13" s="17">
        <v>1.9863138686131401</v>
      </c>
      <c r="C13" s="17">
        <v>2.0262008733624501</v>
      </c>
      <c r="D13" s="17">
        <v>2.1625076080340802</v>
      </c>
      <c r="E13" s="17">
        <v>2.3168316831683202</v>
      </c>
      <c r="F13" s="17">
        <v>2.46716417910448</v>
      </c>
      <c r="G13" s="17">
        <v>2.6280000000000001</v>
      </c>
      <c r="H13" s="17">
        <v>2.7276172430127898</v>
      </c>
      <c r="I13" s="17">
        <v>2.87107438016529</v>
      </c>
      <c r="J13" s="17">
        <v>2.94183864915572</v>
      </c>
    </row>
    <row r="14" spans="1:10" x14ac:dyDescent="0.2">
      <c r="A14" s="22" t="s">
        <v>52</v>
      </c>
      <c r="B14" s="17">
        <v>1.36263736263736</v>
      </c>
      <c r="C14" s="17">
        <v>1.59782608695652</v>
      </c>
      <c r="D14" s="17">
        <v>1.4239130434782601</v>
      </c>
      <c r="E14" s="17">
        <v>1.55555555555556</v>
      </c>
      <c r="F14" s="17">
        <v>1.6625000000000001</v>
      </c>
      <c r="G14" s="17">
        <v>1.6721311475409799</v>
      </c>
      <c r="H14" s="17">
        <v>1.59574468085106</v>
      </c>
      <c r="I14" s="17">
        <v>1.4583333333333299</v>
      </c>
      <c r="J14" s="17">
        <v>1.8214285714285701</v>
      </c>
    </row>
    <row r="15" spans="1:10" x14ac:dyDescent="0.2">
      <c r="A15" s="22" t="s">
        <v>53</v>
      </c>
      <c r="B15" s="17">
        <v>2.8095238095238102</v>
      </c>
      <c r="C15" s="17">
        <v>2.7777777777777799</v>
      </c>
      <c r="D15" s="17">
        <v>2.71428571428571</v>
      </c>
      <c r="E15" s="17">
        <v>2.6818181818181799</v>
      </c>
      <c r="F15" s="17">
        <v>2.0370370370370399</v>
      </c>
      <c r="G15" s="17">
        <v>1.25</v>
      </c>
      <c r="H15" s="17">
        <v>3.0833333333333299</v>
      </c>
      <c r="I15" s="17">
        <v>3.3</v>
      </c>
      <c r="J15" s="17">
        <v>3.2352941176470602</v>
      </c>
    </row>
    <row r="16" spans="1:10" x14ac:dyDescent="0.2">
      <c r="A16" s="21" t="s">
        <v>62</v>
      </c>
      <c r="B16" s="25">
        <v>1.41379310344828</v>
      </c>
      <c r="C16" s="25">
        <v>1.3873873873873901</v>
      </c>
      <c r="D16" s="25">
        <v>1.5333333333333301</v>
      </c>
      <c r="E16" s="25">
        <v>1.4144736842105301</v>
      </c>
      <c r="F16" s="25">
        <v>1.3333333333333299</v>
      </c>
      <c r="G16" s="25">
        <v>1.4019607843137301</v>
      </c>
      <c r="H16" s="25">
        <v>1.4464285714285701</v>
      </c>
      <c r="I16" s="25">
        <v>1.3968253968254001</v>
      </c>
      <c r="J16" s="25">
        <v>1.3565217391304301</v>
      </c>
    </row>
    <row r="17" spans="1:10" x14ac:dyDescent="0.2">
      <c r="A17" s="22" t="s">
        <v>50</v>
      </c>
      <c r="B17" s="17">
        <v>1.47142857142857</v>
      </c>
      <c r="C17" s="17">
        <v>1.4040404040404</v>
      </c>
      <c r="D17" s="17">
        <v>1.5395683453237401</v>
      </c>
      <c r="E17" s="17">
        <v>1.44285714285714</v>
      </c>
      <c r="F17" s="17">
        <v>1.35</v>
      </c>
      <c r="G17" s="17">
        <v>1.4226804123711301</v>
      </c>
      <c r="H17" s="17">
        <v>1.4615384615384599</v>
      </c>
      <c r="I17" s="17">
        <v>1.4298245614035101</v>
      </c>
      <c r="J17" s="17">
        <v>1.3980582524271801</v>
      </c>
    </row>
    <row r="18" spans="1:10" x14ac:dyDescent="0.2">
      <c r="A18" s="22" t="s">
        <v>52</v>
      </c>
      <c r="B18" s="17">
        <v>1.1875</v>
      </c>
      <c r="C18" s="17">
        <v>1.2</v>
      </c>
      <c r="D18" s="17">
        <v>1</v>
      </c>
      <c r="E18" s="17">
        <v>1.0909090909090899</v>
      </c>
      <c r="F18" s="17">
        <v>1</v>
      </c>
      <c r="G18" s="17">
        <v>1</v>
      </c>
      <c r="H18" s="17">
        <v>1.25</v>
      </c>
      <c r="I18" s="17">
        <v>1.0833333333333299</v>
      </c>
      <c r="J18" s="17">
        <v>1</v>
      </c>
    </row>
    <row r="19" spans="1:10" x14ac:dyDescent="0.2">
      <c r="A19" s="22" t="s">
        <v>53</v>
      </c>
      <c r="B19" s="17" t="s">
        <v>72</v>
      </c>
      <c r="C19" s="17" t="s">
        <v>72</v>
      </c>
      <c r="D19" s="17" t="s">
        <v>72</v>
      </c>
      <c r="E19" s="17" t="s">
        <v>72</v>
      </c>
      <c r="F19" s="17" t="s">
        <v>72</v>
      </c>
      <c r="G19" s="17" t="s">
        <v>72</v>
      </c>
      <c r="H19" s="17" t="s">
        <v>72</v>
      </c>
      <c r="I19" s="17" t="s">
        <v>72</v>
      </c>
      <c r="J19" s="17" t="s">
        <v>72</v>
      </c>
    </row>
    <row r="20" spans="1:10" x14ac:dyDescent="0.2">
      <c r="A20" s="21" t="s">
        <v>63</v>
      </c>
      <c r="B20" s="25">
        <v>1.63636363636364</v>
      </c>
      <c r="C20" s="25">
        <v>1.6467505241090099</v>
      </c>
      <c r="D20" s="25">
        <v>1.62585034013605</v>
      </c>
      <c r="E20" s="25">
        <v>1.6397515527950299</v>
      </c>
      <c r="F20" s="25">
        <v>1.54938271604938</v>
      </c>
      <c r="G20" s="25">
        <v>1.6101382488479301</v>
      </c>
      <c r="H20" s="25">
        <v>1.6037898363479799</v>
      </c>
      <c r="I20" s="25">
        <v>1.6443831840110299</v>
      </c>
      <c r="J20" s="25">
        <v>1.73338607594937</v>
      </c>
    </row>
    <row r="21" spans="1:10" x14ac:dyDescent="0.2">
      <c r="A21" s="22" t="s">
        <v>50</v>
      </c>
      <c r="B21" s="17">
        <v>1.64568081991215</v>
      </c>
      <c r="C21" s="17">
        <v>1.67714631197098</v>
      </c>
      <c r="D21" s="17">
        <v>1.64410480349345</v>
      </c>
      <c r="E21" s="17">
        <v>1.6556741028127999</v>
      </c>
      <c r="F21" s="17">
        <v>1.57373929590866</v>
      </c>
      <c r="G21" s="17">
        <v>1.61805555555556</v>
      </c>
      <c r="H21" s="17">
        <v>1.6078971533516999</v>
      </c>
      <c r="I21" s="17">
        <v>1.6493411420205</v>
      </c>
      <c r="J21" s="17">
        <v>1.73050847457627</v>
      </c>
    </row>
    <row r="22" spans="1:10" x14ac:dyDescent="0.2">
      <c r="A22" s="22" t="s">
        <v>52</v>
      </c>
      <c r="B22" s="17">
        <v>1.5576923076923099</v>
      </c>
      <c r="C22" s="17">
        <v>1.3551401869158901</v>
      </c>
      <c r="D22" s="17">
        <v>1.4607843137254899</v>
      </c>
      <c r="E22" s="17">
        <v>1.36363636363636</v>
      </c>
      <c r="F22" s="17">
        <v>1.2089552238806001</v>
      </c>
      <c r="G22" s="17">
        <v>1.52857142857143</v>
      </c>
      <c r="H22" s="17">
        <v>1.578125</v>
      </c>
      <c r="I22" s="17">
        <v>1.4594594594594601</v>
      </c>
      <c r="J22" s="17">
        <v>1.63768115942029</v>
      </c>
    </row>
    <row r="23" spans="1:10" x14ac:dyDescent="0.2">
      <c r="A23" s="22" t="s">
        <v>53</v>
      </c>
      <c r="B23" s="17">
        <v>1.75</v>
      </c>
      <c r="C23" s="17">
        <v>1.95</v>
      </c>
      <c r="D23" s="17">
        <v>1.63636363636364</v>
      </c>
      <c r="E23" s="17">
        <v>1.8947368421052599</v>
      </c>
      <c r="F23" s="17">
        <v>1.375</v>
      </c>
      <c r="G23" s="17">
        <v>1.28571428571429</v>
      </c>
      <c r="H23" s="17">
        <v>1.25</v>
      </c>
      <c r="I23" s="17">
        <v>2.2727272727272698</v>
      </c>
      <c r="J23" s="17">
        <v>2.4</v>
      </c>
    </row>
    <row r="24" spans="1:10" x14ac:dyDescent="0.2">
      <c r="A24" s="21" t="s">
        <v>64</v>
      </c>
      <c r="B24" s="25">
        <v>1.109375</v>
      </c>
      <c r="C24" s="25">
        <v>1.09154929577465</v>
      </c>
      <c r="D24" s="25">
        <v>1.12765957446809</v>
      </c>
      <c r="E24" s="25">
        <v>1.13698630136986</v>
      </c>
      <c r="F24" s="25">
        <v>1.11904761904762</v>
      </c>
      <c r="G24" s="25">
        <v>1.1434599156118099</v>
      </c>
      <c r="H24" s="25">
        <v>1.13533834586466</v>
      </c>
      <c r="I24" s="25">
        <v>1.1597222222222201</v>
      </c>
      <c r="J24" s="25">
        <v>1.1125</v>
      </c>
    </row>
    <row r="25" spans="1:10" x14ac:dyDescent="0.2">
      <c r="A25" s="22" t="s">
        <v>50</v>
      </c>
      <c r="B25" s="17">
        <v>1.0909090909090899</v>
      </c>
      <c r="C25" s="17">
        <v>1.0901639344262299</v>
      </c>
      <c r="D25" s="17">
        <v>1.13450292397661</v>
      </c>
      <c r="E25" s="17">
        <v>1.13875598086124</v>
      </c>
      <c r="F25" s="17">
        <v>1.125</v>
      </c>
      <c r="G25" s="17">
        <v>1.15178571428571</v>
      </c>
      <c r="H25" s="17">
        <v>1.1434426229508201</v>
      </c>
      <c r="I25" s="17">
        <v>1.1541218637992801</v>
      </c>
      <c r="J25" s="17">
        <v>1.1179039301310001</v>
      </c>
    </row>
    <row r="26" spans="1:10" x14ac:dyDescent="0.2">
      <c r="A26" s="22" t="s">
        <v>52</v>
      </c>
      <c r="B26" s="17">
        <v>1</v>
      </c>
      <c r="C26" s="17">
        <v>1.0625</v>
      </c>
      <c r="D26" s="17">
        <v>1.0714285714285701</v>
      </c>
      <c r="E26" s="17">
        <v>1</v>
      </c>
      <c r="F26" s="17">
        <v>1</v>
      </c>
      <c r="G26" s="17">
        <v>1</v>
      </c>
      <c r="H26" s="17">
        <v>1.05</v>
      </c>
      <c r="I26" s="17">
        <v>1</v>
      </c>
      <c r="J26" s="17">
        <v>1</v>
      </c>
    </row>
    <row r="27" spans="1:10" x14ac:dyDescent="0.2">
      <c r="A27" s="23" t="s">
        <v>53</v>
      </c>
      <c r="B27" s="19">
        <v>1.5</v>
      </c>
      <c r="C27" s="19">
        <v>1.25</v>
      </c>
      <c r="D27" s="19" t="s">
        <v>72</v>
      </c>
      <c r="E27" s="19" t="s">
        <v>72</v>
      </c>
      <c r="F27" s="19" t="s">
        <v>72</v>
      </c>
      <c r="G27" s="19" t="s">
        <v>72</v>
      </c>
      <c r="H27" s="19" t="s">
        <v>72</v>
      </c>
      <c r="I27" s="19" t="s">
        <v>72</v>
      </c>
      <c r="J27" s="19" t="s">
        <v>72</v>
      </c>
    </row>
    <row r="28" spans="1:10" x14ac:dyDescent="0.2">
      <c r="A28" s="9" t="s">
        <v>18</v>
      </c>
    </row>
    <row r="29" spans="1:10" x14ac:dyDescent="0.2">
      <c r="A29" s="21" t="s">
        <v>60</v>
      </c>
      <c r="B29" s="25">
        <v>4.0715859030837001</v>
      </c>
      <c r="C29" s="25">
        <v>4.2297694228227298</v>
      </c>
      <c r="D29" s="25">
        <v>4.4223855704490704</v>
      </c>
      <c r="E29" s="25">
        <v>4.90888511601585</v>
      </c>
      <c r="F29" s="25">
        <v>5.3242937179640002</v>
      </c>
      <c r="G29" s="25">
        <v>5.6155582790427703</v>
      </c>
      <c r="H29" s="25">
        <v>5.8518178479618097</v>
      </c>
      <c r="I29" s="25">
        <v>6.1174660318197702</v>
      </c>
      <c r="J29" s="25">
        <v>6.2471107375499102</v>
      </c>
    </row>
    <row r="30" spans="1:10" x14ac:dyDescent="0.2">
      <c r="A30" s="22" t="s">
        <v>50</v>
      </c>
      <c r="B30" s="17">
        <v>4.4133064516129004</v>
      </c>
      <c r="C30" s="17">
        <v>4.5482229047827998</v>
      </c>
      <c r="D30" s="17">
        <v>4.71718470882458</v>
      </c>
      <c r="E30" s="17">
        <v>5.2108320960557704</v>
      </c>
      <c r="F30" s="17">
        <v>5.6027811366384501</v>
      </c>
      <c r="G30" s="17">
        <v>5.9016346634306496</v>
      </c>
      <c r="H30" s="17">
        <v>6.1583232404790698</v>
      </c>
      <c r="I30" s="17">
        <v>6.4162375230466004</v>
      </c>
      <c r="J30" s="17">
        <v>6.5602215043839402</v>
      </c>
    </row>
    <row r="31" spans="1:10" x14ac:dyDescent="0.2">
      <c r="A31" s="22" t="s">
        <v>52</v>
      </c>
      <c r="B31" s="17">
        <v>2.38969404186795</v>
      </c>
      <c r="C31" s="17">
        <v>2.4774255523535098</v>
      </c>
      <c r="D31" s="17">
        <v>2.3050595238095202</v>
      </c>
      <c r="E31" s="17">
        <v>2.45161290322581</v>
      </c>
      <c r="F31" s="17">
        <v>2.7671711292200198</v>
      </c>
      <c r="G31" s="17">
        <v>2.7</v>
      </c>
      <c r="H31" s="17">
        <v>2.6</v>
      </c>
      <c r="I31" s="17">
        <v>2.68518518518519</v>
      </c>
      <c r="J31" s="17">
        <v>2.7268085106383002</v>
      </c>
    </row>
    <row r="32" spans="1:10" x14ac:dyDescent="0.2">
      <c r="A32" s="22" t="s">
        <v>53</v>
      </c>
      <c r="B32" s="17">
        <v>4.8571428571428603</v>
      </c>
      <c r="C32" s="17">
        <v>4.3687943262411304</v>
      </c>
      <c r="D32" s="17">
        <v>5.2247191011235996</v>
      </c>
      <c r="E32" s="17">
        <v>5.9230769230769198</v>
      </c>
      <c r="F32" s="17">
        <v>6.7471264367816097</v>
      </c>
      <c r="G32" s="17">
        <v>7.4054054054054097</v>
      </c>
      <c r="H32" s="17">
        <v>5.6172839506172796</v>
      </c>
      <c r="I32" s="17">
        <v>7.4606741573033704</v>
      </c>
      <c r="J32" s="17">
        <v>6.9</v>
      </c>
    </row>
    <row r="33" spans="1:10" x14ac:dyDescent="0.2">
      <c r="A33" s="21" t="s">
        <v>61</v>
      </c>
      <c r="B33" s="25">
        <v>1.9681547186273101</v>
      </c>
      <c r="C33" s="25">
        <v>2.0208495930427</v>
      </c>
      <c r="D33" s="25">
        <v>2.1597197269134001</v>
      </c>
      <c r="E33" s="25">
        <v>2.3770118552249402</v>
      </c>
      <c r="F33" s="25">
        <v>2.57009573259776</v>
      </c>
      <c r="G33" s="25">
        <v>2.68078458600937</v>
      </c>
      <c r="H33" s="25">
        <v>2.7574593313169302</v>
      </c>
      <c r="I33" s="25">
        <v>2.8363497518136702</v>
      </c>
      <c r="J33" s="25">
        <v>2.9522404573114498</v>
      </c>
    </row>
    <row r="34" spans="1:10" x14ac:dyDescent="0.2">
      <c r="A34" s="22" t="s">
        <v>50</v>
      </c>
      <c r="B34" s="17">
        <v>2.0117610161517998</v>
      </c>
      <c r="C34" s="17">
        <v>2.0651285748618098</v>
      </c>
      <c r="D34" s="17">
        <v>2.1980358504958</v>
      </c>
      <c r="E34" s="17">
        <v>2.4169514126177201</v>
      </c>
      <c r="F34" s="17">
        <v>2.6103806823064399</v>
      </c>
      <c r="G34" s="17">
        <v>2.7317295425551298</v>
      </c>
      <c r="H34" s="17">
        <v>2.8042476970317298</v>
      </c>
      <c r="I34" s="17">
        <v>2.8809865900383098</v>
      </c>
      <c r="J34" s="17">
        <v>2.9997108712413301</v>
      </c>
    </row>
    <row r="35" spans="1:10" x14ac:dyDescent="0.2">
      <c r="A35" s="22" t="s">
        <v>52</v>
      </c>
      <c r="B35" s="17">
        <v>1.3201856148491899</v>
      </c>
      <c r="C35" s="17">
        <v>1.33985765124555</v>
      </c>
      <c r="D35" s="17">
        <v>1.37644787644788</v>
      </c>
      <c r="E35" s="17">
        <v>1.48414023372287</v>
      </c>
      <c r="F35" s="17">
        <v>1.6754385964912299</v>
      </c>
      <c r="G35" s="17">
        <v>1.5223577235772401</v>
      </c>
      <c r="H35" s="17">
        <v>1.6241610738254999</v>
      </c>
      <c r="I35" s="17">
        <v>1.6220000000000001</v>
      </c>
      <c r="J35" s="17">
        <v>1.69651741293532</v>
      </c>
    </row>
    <row r="36" spans="1:10" x14ac:dyDescent="0.2">
      <c r="A36" s="22" t="s">
        <v>53</v>
      </c>
      <c r="B36" s="17">
        <v>1.98550724637681</v>
      </c>
      <c r="C36" s="17">
        <v>2.1882352941176499</v>
      </c>
      <c r="D36" s="17">
        <v>2.1904761904761898</v>
      </c>
      <c r="E36" s="17">
        <v>2.7769784172661902</v>
      </c>
      <c r="F36" s="17">
        <v>2.9159663865546199</v>
      </c>
      <c r="G36" s="17">
        <v>2.875</v>
      </c>
      <c r="H36" s="17">
        <v>2.0806451612903198</v>
      </c>
      <c r="I36" s="17">
        <v>3.5522388059701502</v>
      </c>
      <c r="J36" s="17">
        <v>3.1323529411764701</v>
      </c>
    </row>
    <row r="37" spans="1:10" x14ac:dyDescent="0.2">
      <c r="A37" s="21" t="s">
        <v>62</v>
      </c>
      <c r="B37" s="25">
        <v>1.29966611018364</v>
      </c>
      <c r="C37" s="25">
        <v>1.3101938711694801</v>
      </c>
      <c r="D37" s="25">
        <v>1.3219076005961301</v>
      </c>
      <c r="E37" s="25">
        <v>1.32206861239119</v>
      </c>
      <c r="F37" s="25">
        <v>1.3335373317013499</v>
      </c>
      <c r="G37" s="25">
        <v>1.3412112259970499</v>
      </c>
      <c r="H37" s="25">
        <v>1.32757379409647</v>
      </c>
      <c r="I37" s="25">
        <v>1.3502501786990699</v>
      </c>
      <c r="J37" s="25">
        <v>1.3775862068965501</v>
      </c>
    </row>
    <row r="38" spans="1:10" x14ac:dyDescent="0.2">
      <c r="A38" s="22" t="s">
        <v>50</v>
      </c>
      <c r="B38" s="17">
        <v>1.31526648599819</v>
      </c>
      <c r="C38" s="17">
        <v>1.33105802047782</v>
      </c>
      <c r="D38" s="17">
        <v>1.3317256162915301</v>
      </c>
      <c r="E38" s="17">
        <v>1.3359158826784701</v>
      </c>
      <c r="F38" s="17">
        <v>1.35099337748344</v>
      </c>
      <c r="G38" s="17">
        <v>1.35874799357945</v>
      </c>
      <c r="H38" s="17">
        <v>1.33891850723534</v>
      </c>
      <c r="I38" s="17">
        <v>1.3750978856695399</v>
      </c>
      <c r="J38" s="17">
        <v>1.39867424242424</v>
      </c>
    </row>
    <row r="39" spans="1:10" x14ac:dyDescent="0.2">
      <c r="A39" s="22" t="s">
        <v>52</v>
      </c>
      <c r="B39" s="17">
        <v>1.0823529411764701</v>
      </c>
      <c r="C39" s="17">
        <v>1.05932203389831</v>
      </c>
      <c r="D39" s="17">
        <v>1.17777777777778</v>
      </c>
      <c r="E39" s="17">
        <v>1.0814814814814799</v>
      </c>
      <c r="F39" s="17">
        <v>1.1293103448275901</v>
      </c>
      <c r="G39" s="17">
        <v>1.1442307692307701</v>
      </c>
      <c r="H39" s="17">
        <v>1.1232876712328801</v>
      </c>
      <c r="I39" s="17">
        <v>1.0854700854700901</v>
      </c>
      <c r="J39" s="17">
        <v>1.15151515151515</v>
      </c>
    </row>
    <row r="40" spans="1:10" x14ac:dyDescent="0.2">
      <c r="A40" s="22" t="s">
        <v>53</v>
      </c>
      <c r="B40" s="17">
        <v>1.5</v>
      </c>
      <c r="C40" s="17">
        <v>1.25</v>
      </c>
      <c r="D40" s="17">
        <v>1.4166666666666701</v>
      </c>
      <c r="E40" s="17">
        <v>2</v>
      </c>
      <c r="F40" s="17">
        <v>1</v>
      </c>
      <c r="G40" s="17">
        <v>1</v>
      </c>
      <c r="H40" s="17" t="s">
        <v>72</v>
      </c>
      <c r="I40" s="17">
        <v>1.2</v>
      </c>
      <c r="J40" s="17">
        <v>1.4</v>
      </c>
    </row>
    <row r="41" spans="1:10" x14ac:dyDescent="0.2">
      <c r="A41" s="21" t="s">
        <v>63</v>
      </c>
      <c r="B41" s="25">
        <v>1.3675176056338001</v>
      </c>
      <c r="C41" s="25">
        <v>1.34777736271946</v>
      </c>
      <c r="D41" s="25">
        <v>1.3338756915066701</v>
      </c>
      <c r="E41" s="25">
        <v>1.34030475052286</v>
      </c>
      <c r="F41" s="25">
        <v>1.33000604960678</v>
      </c>
      <c r="G41" s="25">
        <v>1.34927627438641</v>
      </c>
      <c r="H41" s="25">
        <v>1.3808104886770001</v>
      </c>
      <c r="I41" s="25">
        <v>1.45106831970456</v>
      </c>
      <c r="J41" s="25">
        <v>1.4448563484708099</v>
      </c>
    </row>
    <row r="42" spans="1:10" x14ac:dyDescent="0.2">
      <c r="A42" s="22" t="s">
        <v>50</v>
      </c>
      <c r="B42" s="17">
        <v>1.3866804336603</v>
      </c>
      <c r="C42" s="17">
        <v>1.36073253833049</v>
      </c>
      <c r="D42" s="17">
        <v>1.3466424682395599</v>
      </c>
      <c r="E42" s="17">
        <v>1.35579156986392</v>
      </c>
      <c r="F42" s="17">
        <v>1.33200531208499</v>
      </c>
      <c r="G42" s="17">
        <v>1.3556683587140399</v>
      </c>
      <c r="H42" s="17">
        <v>1.39321165545949</v>
      </c>
      <c r="I42" s="17">
        <v>1.4615384615384599</v>
      </c>
      <c r="J42" s="17">
        <v>1.4525158280573101</v>
      </c>
    </row>
    <row r="43" spans="1:10" x14ac:dyDescent="0.2">
      <c r="A43" s="22" t="s">
        <v>52</v>
      </c>
      <c r="B43" s="17">
        <v>1.2364217252396199</v>
      </c>
      <c r="C43" s="17">
        <v>1.24749163879599</v>
      </c>
      <c r="D43" s="17">
        <v>1.2</v>
      </c>
      <c r="E43" s="17">
        <v>1.1642857142857099</v>
      </c>
      <c r="F43" s="17">
        <v>1.27615062761506</v>
      </c>
      <c r="G43" s="17">
        <v>1.24489795918367</v>
      </c>
      <c r="H43" s="17">
        <v>1.1923076923076901</v>
      </c>
      <c r="I43" s="17">
        <v>1.2801724137931001</v>
      </c>
      <c r="J43" s="17">
        <v>1.3235294117647101</v>
      </c>
    </row>
    <row r="44" spans="1:10" x14ac:dyDescent="0.2">
      <c r="A44" s="22" t="s">
        <v>53</v>
      </c>
      <c r="B44" s="17">
        <v>1.5454545454545501</v>
      </c>
      <c r="C44" s="17">
        <v>1.3333333333333299</v>
      </c>
      <c r="D44" s="17">
        <v>1.37209302325581</v>
      </c>
      <c r="E44" s="17">
        <v>1.3888888888888899</v>
      </c>
      <c r="F44" s="17">
        <v>1.4545454545454499</v>
      </c>
      <c r="G44" s="17">
        <v>1.4074074074074101</v>
      </c>
      <c r="H44" s="17">
        <v>1.4</v>
      </c>
      <c r="I44" s="17">
        <v>1.5277777777777799</v>
      </c>
      <c r="J44" s="17">
        <v>1.5</v>
      </c>
    </row>
    <row r="45" spans="1:10" x14ac:dyDescent="0.2">
      <c r="A45" s="21" t="s">
        <v>64</v>
      </c>
      <c r="B45" s="25">
        <v>1.1392649903288199</v>
      </c>
      <c r="C45" s="25">
        <v>1.12392829306313</v>
      </c>
      <c r="D45" s="25">
        <v>1.1508215962441299</v>
      </c>
      <c r="E45" s="25">
        <v>1.12580805569368</v>
      </c>
      <c r="F45" s="25">
        <v>1.1750623441396499</v>
      </c>
      <c r="G45" s="25">
        <v>1.1759208356239701</v>
      </c>
      <c r="H45" s="25">
        <v>1.1671115856914001</v>
      </c>
      <c r="I45" s="25">
        <v>1.1613756613756601</v>
      </c>
      <c r="J45" s="25">
        <v>1.16520100502513</v>
      </c>
    </row>
    <row r="46" spans="1:10" x14ac:dyDescent="0.2">
      <c r="A46" s="22" t="s">
        <v>50</v>
      </c>
      <c r="B46" s="17">
        <v>1.14787234042553</v>
      </c>
      <c r="C46" s="17">
        <v>1.13039796782388</v>
      </c>
      <c r="D46" s="17">
        <v>1.1549652118912099</v>
      </c>
      <c r="E46" s="17">
        <v>1.1300639658848599</v>
      </c>
      <c r="F46" s="17">
        <v>1.1820608649225799</v>
      </c>
      <c r="G46" s="17">
        <v>1.1830331202789099</v>
      </c>
      <c r="H46" s="17">
        <v>1.1702127659574499</v>
      </c>
      <c r="I46" s="17">
        <v>1.1655555555555599</v>
      </c>
      <c r="J46" s="17">
        <v>1.16349310571241</v>
      </c>
    </row>
    <row r="47" spans="1:10" x14ac:dyDescent="0.2">
      <c r="A47" s="22" t="s">
        <v>52</v>
      </c>
      <c r="B47" s="17">
        <v>1.0240963855421701</v>
      </c>
      <c r="C47" s="17">
        <v>1.0459770114942499</v>
      </c>
      <c r="D47" s="17">
        <v>1.0537634408602199</v>
      </c>
      <c r="E47" s="17">
        <v>1.0373831775700899</v>
      </c>
      <c r="F47" s="17">
        <v>1.0392156862745101</v>
      </c>
      <c r="G47" s="17">
        <v>1.02380952380952</v>
      </c>
      <c r="H47" s="17">
        <v>1.1111111111111101</v>
      </c>
      <c r="I47" s="17">
        <v>1.05194805194805</v>
      </c>
      <c r="J47" s="17">
        <v>1.1764705882352899</v>
      </c>
    </row>
    <row r="48" spans="1:10" x14ac:dyDescent="0.2">
      <c r="A48" s="23" t="s">
        <v>53</v>
      </c>
      <c r="B48" s="19">
        <v>1.27272727272727</v>
      </c>
      <c r="C48" s="19">
        <v>1.06666666666667</v>
      </c>
      <c r="D48" s="19">
        <v>1.2333333333333301</v>
      </c>
      <c r="E48" s="19">
        <v>1.1785714285714299</v>
      </c>
      <c r="F48" s="19">
        <v>1.2</v>
      </c>
      <c r="G48" s="19">
        <v>1.21428571428571</v>
      </c>
      <c r="H48" s="19">
        <v>1.06666666666667</v>
      </c>
      <c r="I48" s="19">
        <v>1.2307692307692299</v>
      </c>
      <c r="J48" s="19">
        <v>1.2777777777777799</v>
      </c>
    </row>
    <row r="49" spans="1:10" x14ac:dyDescent="0.2">
      <c r="A49" s="9" t="s">
        <v>19</v>
      </c>
    </row>
    <row r="50" spans="1:10" x14ac:dyDescent="0.2">
      <c r="A50" s="21" t="s">
        <v>60</v>
      </c>
      <c r="B50" s="25">
        <v>4.4808924573457896</v>
      </c>
      <c r="C50" s="25">
        <v>4.6162004589716599</v>
      </c>
      <c r="D50" s="25">
        <v>4.7551481403656197</v>
      </c>
      <c r="E50" s="25">
        <v>5.22205634481098</v>
      </c>
      <c r="F50" s="25">
        <v>5.6387647501883</v>
      </c>
      <c r="G50" s="25">
        <v>5.9291547239197504</v>
      </c>
      <c r="H50" s="25">
        <v>6.1593950269161803</v>
      </c>
      <c r="I50" s="25">
        <v>6.4719160610290203</v>
      </c>
      <c r="J50" s="25">
        <v>6.5560718178167798</v>
      </c>
    </row>
    <row r="51" spans="1:10" x14ac:dyDescent="0.2">
      <c r="A51" s="22" t="s">
        <v>50</v>
      </c>
      <c r="B51" s="17">
        <v>4.8406821179574102</v>
      </c>
      <c r="C51" s="17">
        <v>4.9583055122783604</v>
      </c>
      <c r="D51" s="17">
        <v>5.0669710806697097</v>
      </c>
      <c r="E51" s="17">
        <v>5.5350496788713803</v>
      </c>
      <c r="F51" s="17">
        <v>5.93561891830731</v>
      </c>
      <c r="G51" s="17">
        <v>6.2340094537186603</v>
      </c>
      <c r="H51" s="17">
        <v>6.4781430023720796</v>
      </c>
      <c r="I51" s="17">
        <v>6.7765845441145496</v>
      </c>
      <c r="J51" s="17">
        <v>6.8711382369596699</v>
      </c>
    </row>
    <row r="52" spans="1:10" x14ac:dyDescent="0.2">
      <c r="A52" s="22" t="s">
        <v>52</v>
      </c>
      <c r="B52" s="17">
        <v>2.6754665452890301</v>
      </c>
      <c r="C52" s="17">
        <v>2.7028897028897001</v>
      </c>
      <c r="D52" s="17">
        <v>2.5575405068550099</v>
      </c>
      <c r="E52" s="17">
        <v>2.65127319810099</v>
      </c>
      <c r="F52" s="17">
        <v>2.9184782608695699</v>
      </c>
      <c r="G52" s="17">
        <v>2.8582398109864098</v>
      </c>
      <c r="H52" s="17">
        <v>2.8425381903642801</v>
      </c>
      <c r="I52" s="17">
        <v>2.94384707287933</v>
      </c>
      <c r="J52" s="17">
        <v>2.90671378091873</v>
      </c>
    </row>
    <row r="53" spans="1:10" x14ac:dyDescent="0.2">
      <c r="A53" s="22" t="s">
        <v>53</v>
      </c>
      <c r="B53" s="17">
        <v>5.52112676056338</v>
      </c>
      <c r="C53" s="17">
        <v>5.0962566844919799</v>
      </c>
      <c r="D53" s="17">
        <v>5.5784313725490202</v>
      </c>
      <c r="E53" s="17">
        <v>6.3246753246753196</v>
      </c>
      <c r="F53" s="17">
        <v>6.8418604651162802</v>
      </c>
      <c r="G53" s="17">
        <v>7.1529411764705904</v>
      </c>
      <c r="H53" s="17">
        <v>6.1752577319587596</v>
      </c>
      <c r="I53" s="17">
        <v>7.5794392523364502</v>
      </c>
      <c r="J53" s="17">
        <v>7.8079999999999998</v>
      </c>
    </row>
    <row r="54" spans="1:10" x14ac:dyDescent="0.2">
      <c r="A54" s="21" t="s">
        <v>61</v>
      </c>
      <c r="B54" s="25">
        <v>1.9653893695920901</v>
      </c>
      <c r="C54" s="25">
        <v>2.0191332631780301</v>
      </c>
      <c r="D54" s="25">
        <v>2.1554227156276702</v>
      </c>
      <c r="E54" s="25">
        <v>2.36513313910157</v>
      </c>
      <c r="F54" s="25">
        <v>2.5496399889227401</v>
      </c>
      <c r="G54" s="25">
        <v>2.6680650621918001</v>
      </c>
      <c r="H54" s="25">
        <v>2.7456923396304802</v>
      </c>
      <c r="I54" s="25">
        <v>2.8356735269603099</v>
      </c>
      <c r="J54" s="25">
        <v>2.9460577733507001</v>
      </c>
    </row>
    <row r="55" spans="1:10" x14ac:dyDescent="0.2">
      <c r="A55" s="22" t="s">
        <v>50</v>
      </c>
      <c r="B55" s="17">
        <v>2.0074896348803</v>
      </c>
      <c r="C55" s="17">
        <v>2.0596122112211201</v>
      </c>
      <c r="D55" s="17">
        <v>2.1932239716429001</v>
      </c>
      <c r="E55" s="17">
        <v>2.4031470038798699</v>
      </c>
      <c r="F55" s="17">
        <v>2.5891705744431399</v>
      </c>
      <c r="G55" s="17">
        <v>2.7157391706489902</v>
      </c>
      <c r="H55" s="17">
        <v>2.79242555651923</v>
      </c>
      <c r="I55" s="17">
        <v>2.8793818571046299</v>
      </c>
      <c r="J55" s="17">
        <v>2.9898464982411301</v>
      </c>
    </row>
    <row r="56" spans="1:10" x14ac:dyDescent="0.2">
      <c r="A56" s="22" t="s">
        <v>52</v>
      </c>
      <c r="B56" s="17">
        <v>1.32695984703633</v>
      </c>
      <c r="C56" s="17">
        <v>1.3761467889908301</v>
      </c>
      <c r="D56" s="17">
        <v>1.38360655737705</v>
      </c>
      <c r="E56" s="17">
        <v>1.4926470588235301</v>
      </c>
      <c r="F56" s="17">
        <v>1.67384615384615</v>
      </c>
      <c r="G56" s="17">
        <v>1.53887884267631</v>
      </c>
      <c r="H56" s="17">
        <v>1.6192236598890899</v>
      </c>
      <c r="I56" s="17">
        <v>1.6013986013985999</v>
      </c>
      <c r="J56" s="17">
        <v>1.7117903930131</v>
      </c>
    </row>
    <row r="57" spans="1:10" x14ac:dyDescent="0.2">
      <c r="A57" s="22" t="s">
        <v>53</v>
      </c>
      <c r="B57" s="17">
        <v>2.1777777777777798</v>
      </c>
      <c r="C57" s="17">
        <v>2.29126213592233</v>
      </c>
      <c r="D57" s="17">
        <v>2.2428571428571402</v>
      </c>
      <c r="E57" s="17">
        <v>2.7639751552795002</v>
      </c>
      <c r="F57" s="17">
        <v>2.75342465753425</v>
      </c>
      <c r="G57" s="17">
        <v>2.7666666666666702</v>
      </c>
      <c r="H57" s="17">
        <v>2.2432432432432399</v>
      </c>
      <c r="I57" s="17">
        <v>3.5194805194805201</v>
      </c>
      <c r="J57" s="17">
        <v>3.1529411764705899</v>
      </c>
    </row>
    <row r="58" spans="1:10" x14ac:dyDescent="0.2">
      <c r="A58" s="21" t="s">
        <v>62</v>
      </c>
      <c r="B58" s="25">
        <v>1.3062015503876001</v>
      </c>
      <c r="C58" s="25">
        <v>1.3152046783625699</v>
      </c>
      <c r="D58" s="25">
        <v>1.3365695792880301</v>
      </c>
      <c r="E58" s="25">
        <v>1.3287410926365799</v>
      </c>
      <c r="F58" s="25">
        <v>1.3333333333333299</v>
      </c>
      <c r="G58" s="25">
        <v>1.34546703296703</v>
      </c>
      <c r="H58" s="25">
        <v>1.33621837549933</v>
      </c>
      <c r="I58" s="25">
        <v>1.35409836065574</v>
      </c>
      <c r="J58" s="25">
        <v>1.3756862745098</v>
      </c>
    </row>
    <row r="59" spans="1:10" x14ac:dyDescent="0.2">
      <c r="A59" s="22" t="s">
        <v>50</v>
      </c>
      <c r="B59" s="17">
        <v>1.32345469940728</v>
      </c>
      <c r="C59" s="17">
        <v>1.33567774936061</v>
      </c>
      <c r="D59" s="17">
        <v>1.34613466334165</v>
      </c>
      <c r="E59" s="17">
        <v>1.34360554699538</v>
      </c>
      <c r="F59" s="17">
        <v>1.3507050889025101</v>
      </c>
      <c r="G59" s="17">
        <v>1.3633655994043199</v>
      </c>
      <c r="H59" s="17">
        <v>1.34767277856135</v>
      </c>
      <c r="I59" s="17">
        <v>1.3795830337886399</v>
      </c>
      <c r="J59" s="17">
        <v>1.3986194995685901</v>
      </c>
    </row>
    <row r="60" spans="1:10" x14ac:dyDescent="0.2">
      <c r="A60" s="22" t="s">
        <v>52</v>
      </c>
      <c r="B60" s="17">
        <v>1.0980392156862699</v>
      </c>
      <c r="C60" s="17">
        <v>1.0703125</v>
      </c>
      <c r="D60" s="17">
        <v>1.16551724137931</v>
      </c>
      <c r="E60" s="17">
        <v>1.0821917808219199</v>
      </c>
      <c r="F60" s="17">
        <v>1.11811023622047</v>
      </c>
      <c r="G60" s="17">
        <v>1.1388888888888899</v>
      </c>
      <c r="H60" s="17">
        <v>1.1358024691358</v>
      </c>
      <c r="I60" s="17">
        <v>1.08527131782946</v>
      </c>
      <c r="J60" s="17">
        <v>1.13636363636364</v>
      </c>
    </row>
    <row r="61" spans="1:10" x14ac:dyDescent="0.2">
      <c r="A61" s="22" t="s">
        <v>53</v>
      </c>
      <c r="B61" s="17">
        <v>1.4285714285714299</v>
      </c>
      <c r="C61" s="17">
        <v>1.2777777777777799</v>
      </c>
      <c r="D61" s="17">
        <v>1.7692307692307701</v>
      </c>
      <c r="E61" s="17">
        <v>1.9166666666666701</v>
      </c>
      <c r="F61" s="17">
        <v>1.2222222222222201</v>
      </c>
      <c r="G61" s="17">
        <v>1</v>
      </c>
      <c r="H61" s="17" t="s">
        <v>72</v>
      </c>
      <c r="I61" s="17">
        <v>1.2</v>
      </c>
      <c r="J61" s="17">
        <v>1.3333333333333299</v>
      </c>
    </row>
    <row r="62" spans="1:10" x14ac:dyDescent="0.2">
      <c r="A62" s="21" t="s">
        <v>63</v>
      </c>
      <c r="B62" s="25">
        <v>1.4377235772357699</v>
      </c>
      <c r="C62" s="25">
        <v>1.4263288350316701</v>
      </c>
      <c r="D62" s="25">
        <v>1.40711847879083</v>
      </c>
      <c r="E62" s="25">
        <v>1.41573535985695</v>
      </c>
      <c r="F62" s="25">
        <v>1.38603603603604</v>
      </c>
      <c r="G62" s="25">
        <v>1.4156697161623299</v>
      </c>
      <c r="H62" s="25">
        <v>1.4381226477750699</v>
      </c>
      <c r="I62" s="25">
        <v>1.50457840518886</v>
      </c>
      <c r="J62" s="25">
        <v>1.52588313708065</v>
      </c>
    </row>
    <row r="63" spans="1:10" x14ac:dyDescent="0.2">
      <c r="A63" s="22" t="s">
        <v>50</v>
      </c>
      <c r="B63" s="17">
        <v>1.45419847328244</v>
      </c>
      <c r="C63" s="17">
        <v>1.44314960629921</v>
      </c>
      <c r="D63" s="17">
        <v>1.42086624897848</v>
      </c>
      <c r="E63" s="17">
        <v>1.4322453016815</v>
      </c>
      <c r="F63" s="17">
        <v>1.39453605710066</v>
      </c>
      <c r="G63" s="17">
        <v>1.4224072672218</v>
      </c>
      <c r="H63" s="17">
        <v>1.44871794871795</v>
      </c>
      <c r="I63" s="17">
        <v>1.51401104520352</v>
      </c>
      <c r="J63" s="17">
        <v>1.53097345132743</v>
      </c>
    </row>
    <row r="64" spans="1:10" x14ac:dyDescent="0.2">
      <c r="A64" s="22" t="s">
        <v>52</v>
      </c>
      <c r="B64" s="17">
        <v>1.3165467625899301</v>
      </c>
      <c r="C64" s="17">
        <v>1.27586206896552</v>
      </c>
      <c r="D64" s="17">
        <v>1.27055702917772</v>
      </c>
      <c r="E64" s="17">
        <v>1.20728291316527</v>
      </c>
      <c r="F64" s="17">
        <v>1.26143790849673</v>
      </c>
      <c r="G64" s="17">
        <v>1.31954887218045</v>
      </c>
      <c r="H64" s="17">
        <v>1.28308823529412</v>
      </c>
      <c r="I64" s="17">
        <v>1.3235294117647101</v>
      </c>
      <c r="J64" s="17">
        <v>1.4029304029303999</v>
      </c>
    </row>
    <row r="65" spans="1:10" x14ac:dyDescent="0.2">
      <c r="A65" s="22" t="s">
        <v>53</v>
      </c>
      <c r="B65" s="17">
        <v>1.6315789473684199</v>
      </c>
      <c r="C65" s="17">
        <v>1.58</v>
      </c>
      <c r="D65" s="17">
        <v>1.42592592592593</v>
      </c>
      <c r="E65" s="17">
        <v>1.52054794520548</v>
      </c>
      <c r="F65" s="17">
        <v>1.4366197183098599</v>
      </c>
      <c r="G65" s="17">
        <v>1.3823529411764699</v>
      </c>
      <c r="H65" s="17">
        <v>1.36363636363636</v>
      </c>
      <c r="I65" s="17">
        <v>1.7021276595744701</v>
      </c>
      <c r="J65" s="17">
        <v>1.7872340425531901</v>
      </c>
    </row>
    <row r="66" spans="1:10" x14ac:dyDescent="0.2">
      <c r="A66" s="21" t="s">
        <v>64</v>
      </c>
      <c r="B66" s="25">
        <v>1.1359724612736699</v>
      </c>
      <c r="C66" s="25">
        <v>1.12061711079944</v>
      </c>
      <c r="D66" s="25">
        <v>1.1485200845665999</v>
      </c>
      <c r="E66" s="25">
        <v>1.1269058295964101</v>
      </c>
      <c r="F66" s="25">
        <v>1.16880815241471</v>
      </c>
      <c r="G66" s="25">
        <v>1.1721789883268501</v>
      </c>
      <c r="H66" s="25">
        <v>1.16316035530622</v>
      </c>
      <c r="I66" s="25">
        <v>1.1610830656264299</v>
      </c>
      <c r="J66" s="25">
        <v>1.1582969432314401</v>
      </c>
    </row>
    <row r="67" spans="1:10" x14ac:dyDescent="0.2">
      <c r="A67" s="22" t="s">
        <v>50</v>
      </c>
      <c r="B67" s="17">
        <v>1.14190476190476</v>
      </c>
      <c r="C67" s="17">
        <v>1.12653374233129</v>
      </c>
      <c r="D67" s="17">
        <v>1.1529680365296799</v>
      </c>
      <c r="E67" s="17">
        <v>1.13093525179856</v>
      </c>
      <c r="F67" s="17">
        <v>1.17557974443919</v>
      </c>
      <c r="G67" s="17">
        <v>1.1794344473007701</v>
      </c>
      <c r="H67" s="17">
        <v>1.1669950738916299</v>
      </c>
      <c r="I67" s="17">
        <v>1.16402116402116</v>
      </c>
      <c r="J67" s="17">
        <v>1.15753424657534</v>
      </c>
    </row>
    <row r="68" spans="1:10" x14ac:dyDescent="0.2">
      <c r="A68" s="22" t="s">
        <v>52</v>
      </c>
      <c r="B68" s="17">
        <v>1.02150537634409</v>
      </c>
      <c r="C68" s="17">
        <v>1.0485436893203901</v>
      </c>
      <c r="D68" s="17">
        <v>1.05607476635514</v>
      </c>
      <c r="E68" s="17">
        <v>1.0344827586206899</v>
      </c>
      <c r="F68" s="17">
        <v>1.0353982300885001</v>
      </c>
      <c r="G68" s="17">
        <v>1.0210526315789501</v>
      </c>
      <c r="H68" s="17">
        <v>1.09782608695652</v>
      </c>
      <c r="I68" s="17">
        <v>1.0476190476190499</v>
      </c>
      <c r="J68" s="17">
        <v>1.14754098360656</v>
      </c>
    </row>
    <row r="69" spans="1:10" x14ac:dyDescent="0.2">
      <c r="A69" s="23" t="s">
        <v>53</v>
      </c>
      <c r="B69" s="19">
        <v>1.3684210526315801</v>
      </c>
      <c r="C69" s="19">
        <v>1.1052631578947401</v>
      </c>
      <c r="D69" s="19">
        <v>1.2121212121212099</v>
      </c>
      <c r="E69" s="19">
        <v>1.2068965517241399</v>
      </c>
      <c r="F69" s="19">
        <v>1.19354838709677</v>
      </c>
      <c r="G69" s="19">
        <v>1.1875</v>
      </c>
      <c r="H69" s="19">
        <v>1.0588235294117601</v>
      </c>
      <c r="I69" s="19">
        <v>1.375</v>
      </c>
      <c r="J69" s="19">
        <v>1.26315789473684</v>
      </c>
    </row>
    <row r="71" spans="1:10" x14ac:dyDescent="0.2">
      <c r="A71" s="13" t="s">
        <v>20</v>
      </c>
    </row>
    <row r="72" spans="1:10" x14ac:dyDescent="0.2">
      <c r="A72" s="13" t="s">
        <v>65</v>
      </c>
    </row>
    <row r="73" spans="1:10" x14ac:dyDescent="0.2">
      <c r="A73" s="13" t="s">
        <v>73</v>
      </c>
    </row>
    <row r="74" spans="1:10" x14ac:dyDescent="0.2">
      <c r="A74" s="13" t="s">
        <v>74</v>
      </c>
    </row>
    <row r="75" spans="1:10" x14ac:dyDescent="0.2">
      <c r="A75" s="13" t="s">
        <v>24</v>
      </c>
    </row>
    <row r="76" spans="1:10" x14ac:dyDescent="0.2">
      <c r="A76" s="13"/>
    </row>
    <row r="77" spans="1:10" x14ac:dyDescent="0.2">
      <c r="A77" s="13" t="s">
        <v>141</v>
      </c>
    </row>
    <row r="78" spans="1:10" x14ac:dyDescent="0.2">
      <c r="A78" s="13" t="s">
        <v>276</v>
      </c>
    </row>
  </sheetData>
  <mergeCells count="1">
    <mergeCell ref="B6:J6"/>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78"/>
  <sheetViews>
    <sheetView showGridLines="0" workbookViewId="0">
      <pane xSplit="1" ySplit="6" topLeftCell="B55"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HYPERLINK("#'Contents'!A18", "Link to contents")</f>
        <v>Link to contents</v>
      </c>
    </row>
    <row r="3" spans="1:10" ht="15" x14ac:dyDescent="0.25">
      <c r="A3" s="2" t="s">
        <v>76</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1" t="s">
        <v>60</v>
      </c>
      <c r="B8" s="25">
        <v>7.2908722974630802</v>
      </c>
      <c r="C8" s="25">
        <v>6.9053161225545701</v>
      </c>
      <c r="D8" s="25">
        <v>6.6334094415712501</v>
      </c>
      <c r="E8" s="25">
        <v>6.3336613354007198</v>
      </c>
      <c r="F8" s="25">
        <v>6.2330374803338398</v>
      </c>
      <c r="G8" s="25">
        <v>6.4630060602435098</v>
      </c>
      <c r="H8" s="25">
        <v>6.7409377572318698</v>
      </c>
      <c r="I8" s="25">
        <v>7.5578875964773804</v>
      </c>
      <c r="J8" s="25">
        <v>7.3497468261939396</v>
      </c>
    </row>
    <row r="9" spans="1:10" x14ac:dyDescent="0.2">
      <c r="A9" s="22" t="s">
        <v>50</v>
      </c>
      <c r="B9" s="17">
        <v>7.5699182365940203</v>
      </c>
      <c r="C9" s="17">
        <v>7.2392045491692603</v>
      </c>
      <c r="D9" s="17">
        <v>6.8846960090129103</v>
      </c>
      <c r="E9" s="17">
        <v>6.4540288785490203</v>
      </c>
      <c r="F9" s="17">
        <v>6.3242624796440197</v>
      </c>
      <c r="G9" s="17">
        <v>6.5645085181049101</v>
      </c>
      <c r="H9" s="17">
        <v>6.8083329708147202</v>
      </c>
      <c r="I9" s="17">
        <v>7.6472745598201604</v>
      </c>
      <c r="J9" s="17">
        <v>7.3740659615523301</v>
      </c>
    </row>
    <row r="10" spans="1:10" x14ac:dyDescent="0.2">
      <c r="A10" s="22" t="s">
        <v>52</v>
      </c>
      <c r="B10" s="17">
        <v>5.1679698849750597</v>
      </c>
      <c r="C10" s="17">
        <v>3.7353025109734901</v>
      </c>
      <c r="D10" s="17">
        <v>3.7276731682109601</v>
      </c>
      <c r="E10" s="17">
        <v>3.8505845920451698</v>
      </c>
      <c r="F10" s="17">
        <v>4.0893897862688897</v>
      </c>
      <c r="G10" s="17">
        <v>3.5476145285137402</v>
      </c>
      <c r="H10" s="17">
        <v>4.4354700113930097</v>
      </c>
      <c r="I10" s="17">
        <v>5.0408984073682399</v>
      </c>
      <c r="J10" s="17">
        <v>4.0685355069789102</v>
      </c>
    </row>
    <row r="11" spans="1:10" x14ac:dyDescent="0.2">
      <c r="A11" s="22" t="s">
        <v>53</v>
      </c>
      <c r="B11" s="17">
        <v>6.6015968584185103</v>
      </c>
      <c r="C11" s="17">
        <v>6.05550015486779</v>
      </c>
      <c r="D11" s="17">
        <v>6.7290415365042904</v>
      </c>
      <c r="E11" s="17">
        <v>7.3426347937430299</v>
      </c>
      <c r="F11" s="17">
        <v>4.7790191870554297</v>
      </c>
      <c r="G11" s="17">
        <v>5.4252496102330001</v>
      </c>
      <c r="H11" s="17">
        <v>8.6871552689396907</v>
      </c>
      <c r="I11" s="17">
        <v>6.4716576656353304</v>
      </c>
      <c r="J11" s="17">
        <v>13.793355888494499</v>
      </c>
    </row>
    <row r="12" spans="1:10" x14ac:dyDescent="0.2">
      <c r="A12" s="21" t="s">
        <v>61</v>
      </c>
      <c r="B12" s="25">
        <v>1.41579560470132</v>
      </c>
      <c r="C12" s="25">
        <v>1.42534758004385</v>
      </c>
      <c r="D12" s="25">
        <v>1.5481057308558299</v>
      </c>
      <c r="E12" s="25">
        <v>1.71101013159079</v>
      </c>
      <c r="F12" s="25">
        <v>1.9060209398661201</v>
      </c>
      <c r="G12" s="25">
        <v>2.1681698609256901</v>
      </c>
      <c r="H12" s="25">
        <v>2.2644616934234398</v>
      </c>
      <c r="I12" s="25">
        <v>2.3864451623588399</v>
      </c>
      <c r="J12" s="25">
        <v>2.5511385135073601</v>
      </c>
    </row>
    <row r="13" spans="1:10" x14ac:dyDescent="0.2">
      <c r="A13" s="22" t="s">
        <v>50</v>
      </c>
      <c r="B13" s="17">
        <v>1.42988159551608</v>
      </c>
      <c r="C13" s="17">
        <v>1.4323941241311899</v>
      </c>
      <c r="D13" s="17">
        <v>1.56266007095394</v>
      </c>
      <c r="E13" s="17">
        <v>1.72924401026741</v>
      </c>
      <c r="F13" s="17">
        <v>1.92884019753481</v>
      </c>
      <c r="G13" s="17">
        <v>2.1883807953033698</v>
      </c>
      <c r="H13" s="17">
        <v>2.2868239854941699</v>
      </c>
      <c r="I13" s="17">
        <v>2.4055344075931999</v>
      </c>
      <c r="J13" s="17">
        <v>2.5622963796125799</v>
      </c>
    </row>
    <row r="14" spans="1:10" x14ac:dyDescent="0.2">
      <c r="A14" s="22" t="s">
        <v>52</v>
      </c>
      <c r="B14" s="17">
        <v>0.70736574723851298</v>
      </c>
      <c r="C14" s="17">
        <v>1.1099924027924899</v>
      </c>
      <c r="D14" s="17">
        <v>0.80156023201147097</v>
      </c>
      <c r="E14" s="17">
        <v>1.0488088481701501</v>
      </c>
      <c r="F14" s="17">
        <v>1.22157555453727</v>
      </c>
      <c r="G14" s="17">
        <v>1.0602092792684801</v>
      </c>
      <c r="H14" s="17">
        <v>1.2556894086916699</v>
      </c>
      <c r="I14" s="17">
        <v>0.74941291576130398</v>
      </c>
      <c r="J14" s="17">
        <v>1.25201136877125</v>
      </c>
    </row>
    <row r="15" spans="1:10" x14ac:dyDescent="0.2">
      <c r="A15" s="22" t="s">
        <v>53</v>
      </c>
      <c r="B15" s="17">
        <v>2.08851735973268</v>
      </c>
      <c r="C15" s="17">
        <v>1.8328876463610699</v>
      </c>
      <c r="D15" s="17">
        <v>2.3014567770660599</v>
      </c>
      <c r="E15" s="17">
        <v>1.4601488390005399</v>
      </c>
      <c r="F15" s="17">
        <v>1.2551886613169301</v>
      </c>
      <c r="G15" s="17">
        <v>0.5</v>
      </c>
      <c r="H15" s="17">
        <v>2.4293034292807398</v>
      </c>
      <c r="I15" s="17">
        <v>2.6687491868330802</v>
      </c>
      <c r="J15" s="17">
        <v>3.5094410481710998</v>
      </c>
    </row>
    <row r="16" spans="1:10" x14ac:dyDescent="0.2">
      <c r="A16" s="21" t="s">
        <v>62</v>
      </c>
      <c r="B16" s="25">
        <v>0.93450302845118804</v>
      </c>
      <c r="C16" s="25">
        <v>0.740652920447053</v>
      </c>
      <c r="D16" s="25">
        <v>0.92443827795797995</v>
      </c>
      <c r="E16" s="25">
        <v>0.71357767526783</v>
      </c>
      <c r="F16" s="25">
        <v>0.64991680814267405</v>
      </c>
      <c r="G16" s="25">
        <v>0.73470953271126405</v>
      </c>
      <c r="H16" s="25">
        <v>0.70824342680236096</v>
      </c>
      <c r="I16" s="25">
        <v>0.716428531864722</v>
      </c>
      <c r="J16" s="25">
        <v>0.88050328857417204</v>
      </c>
    </row>
    <row r="17" spans="1:10" x14ac:dyDescent="0.2">
      <c r="A17" s="22" t="s">
        <v>50</v>
      </c>
      <c r="B17" s="17">
        <v>1.0175478989748199</v>
      </c>
      <c r="C17" s="17">
        <v>0.76823667589330202</v>
      </c>
      <c r="D17" s="17">
        <v>0.87033382776055701</v>
      </c>
      <c r="E17" s="17">
        <v>0.73231110041452996</v>
      </c>
      <c r="F17" s="17">
        <v>0.65657629943121598</v>
      </c>
      <c r="G17" s="17">
        <v>0.74770553955628904</v>
      </c>
      <c r="H17" s="17">
        <v>0.709479187117529</v>
      </c>
      <c r="I17" s="17">
        <v>0.74035746264135405</v>
      </c>
      <c r="J17" s="17">
        <v>0.92184603607134197</v>
      </c>
    </row>
    <row r="18" spans="1:10" x14ac:dyDescent="0.2">
      <c r="A18" s="22" t="s">
        <v>52</v>
      </c>
      <c r="B18" s="17">
        <v>0.40311288741492801</v>
      </c>
      <c r="C18" s="17">
        <v>0.42163702135578401</v>
      </c>
      <c r="D18" s="17">
        <v>0</v>
      </c>
      <c r="E18" s="17">
        <v>0.30151134457776402</v>
      </c>
      <c r="F18" s="17">
        <v>0</v>
      </c>
      <c r="G18" s="17">
        <v>0</v>
      </c>
      <c r="H18" s="17">
        <v>0.70710678118654802</v>
      </c>
      <c r="I18" s="17">
        <v>0.28867513459481298</v>
      </c>
      <c r="J18" s="17">
        <v>0</v>
      </c>
    </row>
    <row r="19" spans="1:10" x14ac:dyDescent="0.2">
      <c r="A19" s="22" t="s">
        <v>53</v>
      </c>
      <c r="B19" s="17" t="s">
        <v>72</v>
      </c>
      <c r="C19" s="17" t="s">
        <v>72</v>
      </c>
      <c r="D19" s="17" t="s">
        <v>72</v>
      </c>
      <c r="E19" s="17" t="s">
        <v>72</v>
      </c>
      <c r="F19" s="17" t="s">
        <v>72</v>
      </c>
      <c r="G19" s="17" t="s">
        <v>72</v>
      </c>
      <c r="H19" s="17" t="s">
        <v>72</v>
      </c>
      <c r="I19" s="17" t="s">
        <v>72</v>
      </c>
      <c r="J19" s="17" t="s">
        <v>72</v>
      </c>
    </row>
    <row r="20" spans="1:10" x14ac:dyDescent="0.2">
      <c r="A20" s="21" t="s">
        <v>63</v>
      </c>
      <c r="B20" s="25">
        <v>1.09625193569109</v>
      </c>
      <c r="C20" s="25">
        <v>1.04562995397777</v>
      </c>
      <c r="D20" s="25">
        <v>1.0626999152516501</v>
      </c>
      <c r="E20" s="25">
        <v>1.0718997305521201</v>
      </c>
      <c r="F20" s="25">
        <v>0.98834093330307604</v>
      </c>
      <c r="G20" s="25">
        <v>1.0137834579873599</v>
      </c>
      <c r="H20" s="25">
        <v>1.02626848537263</v>
      </c>
      <c r="I20" s="25">
        <v>1.11926753233122</v>
      </c>
      <c r="J20" s="25">
        <v>1.4493701658814999</v>
      </c>
    </row>
    <row r="21" spans="1:10" x14ac:dyDescent="0.2">
      <c r="A21" s="22" t="s">
        <v>50</v>
      </c>
      <c r="B21" s="17">
        <v>1.12310756987798</v>
      </c>
      <c r="C21" s="17">
        <v>1.0535297900479399</v>
      </c>
      <c r="D21" s="17">
        <v>1.08742346803823</v>
      </c>
      <c r="E21" s="17">
        <v>1.06887305979698</v>
      </c>
      <c r="F21" s="17">
        <v>1.01185129933634</v>
      </c>
      <c r="G21" s="17">
        <v>1.0142732067463001</v>
      </c>
      <c r="H21" s="17">
        <v>1.02701205159371</v>
      </c>
      <c r="I21" s="17">
        <v>1.10842078435277</v>
      </c>
      <c r="J21" s="17">
        <v>1.4632338078204801</v>
      </c>
    </row>
    <row r="22" spans="1:10" x14ac:dyDescent="0.2">
      <c r="A22" s="22" t="s">
        <v>52</v>
      </c>
      <c r="B22" s="17">
        <v>0.94331498797707802</v>
      </c>
      <c r="C22" s="17">
        <v>0.780086309310418</v>
      </c>
      <c r="D22" s="17">
        <v>0.81655602085653001</v>
      </c>
      <c r="E22" s="17">
        <v>0.66706527158519002</v>
      </c>
      <c r="F22" s="17">
        <v>0.44508471896441298</v>
      </c>
      <c r="G22" s="17">
        <v>1.0456456097554401</v>
      </c>
      <c r="H22" s="17">
        <v>1.0661410535345399</v>
      </c>
      <c r="I22" s="17">
        <v>1.0493205784774</v>
      </c>
      <c r="J22" s="17">
        <v>1.1242123320058</v>
      </c>
    </row>
    <row r="23" spans="1:10" x14ac:dyDescent="0.2">
      <c r="A23" s="22" t="s">
        <v>53</v>
      </c>
      <c r="B23" s="17">
        <v>0.85634883857767496</v>
      </c>
      <c r="C23" s="17">
        <v>1.60509058606475</v>
      </c>
      <c r="D23" s="17">
        <v>0.92441627773717505</v>
      </c>
      <c r="E23" s="17">
        <v>2.0519567041703102</v>
      </c>
      <c r="F23" s="17">
        <v>0.80622577482985502</v>
      </c>
      <c r="G23" s="17">
        <v>0.48795003647426699</v>
      </c>
      <c r="H23" s="17">
        <v>0.46291004988627599</v>
      </c>
      <c r="I23" s="17">
        <v>2.2843339988236901</v>
      </c>
      <c r="J23" s="17">
        <v>1.5946338585572399</v>
      </c>
    </row>
    <row r="24" spans="1:10" x14ac:dyDescent="0.2">
      <c r="A24" s="21" t="s">
        <v>64</v>
      </c>
      <c r="B24" s="25">
        <v>0.40146140517180401</v>
      </c>
      <c r="C24" s="25">
        <v>0.31295728703792602</v>
      </c>
      <c r="D24" s="25">
        <v>0.39336862882432999</v>
      </c>
      <c r="E24" s="25">
        <v>0.39428492328380699</v>
      </c>
      <c r="F24" s="25">
        <v>0.41114247309364599</v>
      </c>
      <c r="G24" s="25">
        <v>0.40715196674218201</v>
      </c>
      <c r="H24" s="25">
        <v>0.37430599705282103</v>
      </c>
      <c r="I24" s="25">
        <v>0.420107742020007</v>
      </c>
      <c r="J24" s="25">
        <v>0.35407076804872101</v>
      </c>
    </row>
    <row r="25" spans="1:10" x14ac:dyDescent="0.2">
      <c r="A25" s="22" t="s">
        <v>50</v>
      </c>
      <c r="B25" s="17">
        <v>0.31898504596552002</v>
      </c>
      <c r="C25" s="17">
        <v>0.31502586436267499</v>
      </c>
      <c r="D25" s="17">
        <v>0.40516106273444602</v>
      </c>
      <c r="E25" s="17">
        <v>0.39816934788034702</v>
      </c>
      <c r="F25" s="17">
        <v>0.42045004777954798</v>
      </c>
      <c r="G25" s="17">
        <v>0.41733344044359999</v>
      </c>
      <c r="H25" s="17">
        <v>0.38479061805038101</v>
      </c>
      <c r="I25" s="17">
        <v>0.40842194932804099</v>
      </c>
      <c r="J25" s="17">
        <v>0.36162761867665699</v>
      </c>
    </row>
    <row r="26" spans="1:10" x14ac:dyDescent="0.2">
      <c r="A26" s="22" t="s">
        <v>52</v>
      </c>
      <c r="B26" s="17">
        <v>0</v>
      </c>
      <c r="C26" s="17">
        <v>0.25</v>
      </c>
      <c r="D26" s="17">
        <v>0.26726124191242401</v>
      </c>
      <c r="E26" s="17">
        <v>0</v>
      </c>
      <c r="F26" s="17">
        <v>0</v>
      </c>
      <c r="G26" s="17">
        <v>0</v>
      </c>
      <c r="H26" s="17">
        <v>0.22360679774997899</v>
      </c>
      <c r="I26" s="17">
        <v>0</v>
      </c>
      <c r="J26" s="17">
        <v>0</v>
      </c>
    </row>
    <row r="27" spans="1:10" x14ac:dyDescent="0.2">
      <c r="A27" s="23" t="s">
        <v>53</v>
      </c>
      <c r="B27" s="19">
        <v>1.0690449676497</v>
      </c>
      <c r="C27" s="19">
        <v>0.5</v>
      </c>
      <c r="D27" s="19" t="s">
        <v>72</v>
      </c>
      <c r="E27" s="19" t="s">
        <v>72</v>
      </c>
      <c r="F27" s="19" t="s">
        <v>72</v>
      </c>
      <c r="G27" s="19" t="s">
        <v>72</v>
      </c>
      <c r="H27" s="19" t="s">
        <v>72</v>
      </c>
      <c r="I27" s="19" t="s">
        <v>72</v>
      </c>
      <c r="J27" s="19" t="s">
        <v>72</v>
      </c>
    </row>
    <row r="28" spans="1:10" x14ac:dyDescent="0.2">
      <c r="A28" s="9" t="s">
        <v>18</v>
      </c>
    </row>
    <row r="29" spans="1:10" x14ac:dyDescent="0.2">
      <c r="A29" s="21" t="s">
        <v>60</v>
      </c>
      <c r="B29" s="25">
        <v>4.1072157258185999</v>
      </c>
      <c r="C29" s="25">
        <v>4.3285435547906701</v>
      </c>
      <c r="D29" s="25">
        <v>4.5356379736319399</v>
      </c>
      <c r="E29" s="25">
        <v>4.99457685994442</v>
      </c>
      <c r="F29" s="25">
        <v>5.4673491429398497</v>
      </c>
      <c r="G29" s="25">
        <v>5.5971079635249001</v>
      </c>
      <c r="H29" s="25">
        <v>5.8712713967905703</v>
      </c>
      <c r="I29" s="25">
        <v>6.0829456576538199</v>
      </c>
      <c r="J29" s="25">
        <v>6.3284980410619198</v>
      </c>
    </row>
    <row r="30" spans="1:10" x14ac:dyDescent="0.2">
      <c r="A30" s="22" t="s">
        <v>50</v>
      </c>
      <c r="B30" s="17">
        <v>4.2976374177744896</v>
      </c>
      <c r="C30" s="17">
        <v>4.4983394778612604</v>
      </c>
      <c r="D30" s="17">
        <v>4.6939689050496103</v>
      </c>
      <c r="E30" s="17">
        <v>5.1388306576217797</v>
      </c>
      <c r="F30" s="17">
        <v>5.5581830709426798</v>
      </c>
      <c r="G30" s="17">
        <v>5.6950792114672399</v>
      </c>
      <c r="H30" s="17">
        <v>5.9979499077909804</v>
      </c>
      <c r="I30" s="17">
        <v>6.1820975337768296</v>
      </c>
      <c r="J30" s="17">
        <v>6.43937336316292</v>
      </c>
    </row>
    <row r="31" spans="1:10" x14ac:dyDescent="0.2">
      <c r="A31" s="22" t="s">
        <v>52</v>
      </c>
      <c r="B31" s="17">
        <v>2.2754801579675199</v>
      </c>
      <c r="C31" s="17">
        <v>2.62720025185825</v>
      </c>
      <c r="D31" s="17">
        <v>2.25203391862749</v>
      </c>
      <c r="E31" s="17">
        <v>2.5154444610177298</v>
      </c>
      <c r="F31" s="17">
        <v>3.5632947632772201</v>
      </c>
      <c r="G31" s="17">
        <v>3.2334797232250301</v>
      </c>
      <c r="H31" s="17">
        <v>2.6920894798604502</v>
      </c>
      <c r="I31" s="17">
        <v>3.1089565336835201</v>
      </c>
      <c r="J31" s="17">
        <v>3.2663304214997502</v>
      </c>
    </row>
    <row r="32" spans="1:10" x14ac:dyDescent="0.2">
      <c r="A32" s="22" t="s">
        <v>53</v>
      </c>
      <c r="B32" s="17">
        <v>5.2740813480580702</v>
      </c>
      <c r="C32" s="17">
        <v>4.3579342214889696</v>
      </c>
      <c r="D32" s="17">
        <v>4.81112836404718</v>
      </c>
      <c r="E32" s="17">
        <v>5.3601460559834599</v>
      </c>
      <c r="F32" s="17">
        <v>6.4093832782134896</v>
      </c>
      <c r="G32" s="17">
        <v>6.4275070667926197</v>
      </c>
      <c r="H32" s="17">
        <v>5.33986868105052</v>
      </c>
      <c r="I32" s="17">
        <v>7.1128184219747697</v>
      </c>
      <c r="J32" s="17">
        <v>6.5558979537358599</v>
      </c>
    </row>
    <row r="33" spans="1:10" x14ac:dyDescent="0.2">
      <c r="A33" s="21" t="s">
        <v>61</v>
      </c>
      <c r="B33" s="25">
        <v>1.4763023299537601</v>
      </c>
      <c r="C33" s="25">
        <v>1.5272247312711</v>
      </c>
      <c r="D33" s="25">
        <v>1.6790340559985</v>
      </c>
      <c r="E33" s="25">
        <v>1.9306764888794401</v>
      </c>
      <c r="F33" s="25">
        <v>2.12717255197721</v>
      </c>
      <c r="G33" s="25">
        <v>2.2357365643535201</v>
      </c>
      <c r="H33" s="25">
        <v>2.2968005627503798</v>
      </c>
      <c r="I33" s="25">
        <v>2.3852670327736498</v>
      </c>
      <c r="J33" s="25">
        <v>2.5064096818933899</v>
      </c>
    </row>
    <row r="34" spans="1:10" x14ac:dyDescent="0.2">
      <c r="A34" s="22" t="s">
        <v>50</v>
      </c>
      <c r="B34" s="17">
        <v>1.4982276189166901</v>
      </c>
      <c r="C34" s="17">
        <v>1.54384310918524</v>
      </c>
      <c r="D34" s="17">
        <v>1.7030892437304199</v>
      </c>
      <c r="E34" s="17">
        <v>1.9496707951834</v>
      </c>
      <c r="F34" s="17">
        <v>2.1445580158451398</v>
      </c>
      <c r="G34" s="17">
        <v>2.2606958282237599</v>
      </c>
      <c r="H34" s="17">
        <v>2.3178641269760401</v>
      </c>
      <c r="I34" s="17">
        <v>2.4017294898984001</v>
      </c>
      <c r="J34" s="17">
        <v>2.5271727930703598</v>
      </c>
    </row>
    <row r="35" spans="1:10" x14ac:dyDescent="0.2">
      <c r="A35" s="22" t="s">
        <v>52</v>
      </c>
      <c r="B35" s="17">
        <v>0.86778840142805003</v>
      </c>
      <c r="C35" s="17">
        <v>0.91344404062391005</v>
      </c>
      <c r="D35" s="17">
        <v>0.77133442622798598</v>
      </c>
      <c r="E35" s="17">
        <v>1.00300496020772</v>
      </c>
      <c r="F35" s="17">
        <v>1.38213312910041</v>
      </c>
      <c r="G35" s="17">
        <v>1.0475012115841</v>
      </c>
      <c r="H35" s="17">
        <v>1.3214843030602801</v>
      </c>
      <c r="I35" s="17">
        <v>1.2482918188187599</v>
      </c>
      <c r="J35" s="17">
        <v>1.3501409590934299</v>
      </c>
    </row>
    <row r="36" spans="1:10" x14ac:dyDescent="0.2">
      <c r="A36" s="22" t="s">
        <v>53</v>
      </c>
      <c r="B36" s="17">
        <v>1.5194112019733199</v>
      </c>
      <c r="C36" s="17">
        <v>2.0029390170153301</v>
      </c>
      <c r="D36" s="17">
        <v>1.6035674514745499</v>
      </c>
      <c r="E36" s="17">
        <v>2.3251715394646899</v>
      </c>
      <c r="F36" s="17">
        <v>2.3955461212841498</v>
      </c>
      <c r="G36" s="17">
        <v>2.2487370192661902</v>
      </c>
      <c r="H36" s="17">
        <v>1.50734145616314</v>
      </c>
      <c r="I36" s="17">
        <v>3.1732001918030899</v>
      </c>
      <c r="J36" s="17">
        <v>2.6704821620918802</v>
      </c>
    </row>
    <row r="37" spans="1:10" x14ac:dyDescent="0.2">
      <c r="A37" s="21" t="s">
        <v>62</v>
      </c>
      <c r="B37" s="25">
        <v>0.63021913842951105</v>
      </c>
      <c r="C37" s="25">
        <v>0.68240163388203201</v>
      </c>
      <c r="D37" s="25">
        <v>0.67965458526754896</v>
      </c>
      <c r="E37" s="25">
        <v>0.678421369589842</v>
      </c>
      <c r="F37" s="25">
        <v>0.67463090279408</v>
      </c>
      <c r="G37" s="25">
        <v>0.67165195162100699</v>
      </c>
      <c r="H37" s="25">
        <v>0.691630660797659</v>
      </c>
      <c r="I37" s="25">
        <v>0.74904680125495704</v>
      </c>
      <c r="J37" s="25">
        <v>0.75383245231277196</v>
      </c>
    </row>
    <row r="38" spans="1:10" x14ac:dyDescent="0.2">
      <c r="A38" s="22" t="s">
        <v>50</v>
      </c>
      <c r="B38" s="17">
        <v>0.64278721487328006</v>
      </c>
      <c r="C38" s="17">
        <v>0.70344432673215296</v>
      </c>
      <c r="D38" s="17">
        <v>0.68286647194527905</v>
      </c>
      <c r="E38" s="17">
        <v>0.685678144494414</v>
      </c>
      <c r="F38" s="17">
        <v>0.68881700046413796</v>
      </c>
      <c r="G38" s="17">
        <v>0.68643754523629297</v>
      </c>
      <c r="H38" s="17">
        <v>0.70179498967340703</v>
      </c>
      <c r="I38" s="17">
        <v>0.77243260287925697</v>
      </c>
      <c r="J38" s="17">
        <v>0.77591599678430201</v>
      </c>
    </row>
    <row r="39" spans="1:10" x14ac:dyDescent="0.2">
      <c r="A39" s="22" t="s">
        <v>52</v>
      </c>
      <c r="B39" s="17">
        <v>0.27653315937748602</v>
      </c>
      <c r="C39" s="17">
        <v>0.237233805166499</v>
      </c>
      <c r="D39" s="17">
        <v>0.50173827194299003</v>
      </c>
      <c r="E39" s="17">
        <v>0.30054308683209602</v>
      </c>
      <c r="F39" s="17">
        <v>0.42794092265563699</v>
      </c>
      <c r="G39" s="17">
        <v>0.42764355974303397</v>
      </c>
      <c r="H39" s="17">
        <v>0.43922929595966598</v>
      </c>
      <c r="I39" s="17">
        <v>0.33663265491634498</v>
      </c>
      <c r="J39" s="17">
        <v>0.41314217456069802</v>
      </c>
    </row>
    <row r="40" spans="1:10" x14ac:dyDescent="0.2">
      <c r="A40" s="22" t="s">
        <v>53</v>
      </c>
      <c r="B40" s="17">
        <v>1.2247448713915901</v>
      </c>
      <c r="C40" s="17">
        <v>0.57735026918962595</v>
      </c>
      <c r="D40" s="17">
        <v>1.4433756729740601</v>
      </c>
      <c r="E40" s="17">
        <v>1.5491933384829699</v>
      </c>
      <c r="F40" s="17">
        <v>0</v>
      </c>
      <c r="G40" s="17">
        <v>0</v>
      </c>
      <c r="H40" s="17" t="s">
        <v>72</v>
      </c>
      <c r="I40" s="17">
        <v>0.44721359549995798</v>
      </c>
      <c r="J40" s="17">
        <v>0.54772255750516596</v>
      </c>
    </row>
    <row r="41" spans="1:10" x14ac:dyDescent="0.2">
      <c r="A41" s="21" t="s">
        <v>63</v>
      </c>
      <c r="B41" s="25">
        <v>0.79908655449490396</v>
      </c>
      <c r="C41" s="25">
        <v>0.761366110357929</v>
      </c>
      <c r="D41" s="25">
        <v>0.72963754301556105</v>
      </c>
      <c r="E41" s="25">
        <v>0.80853798845015601</v>
      </c>
      <c r="F41" s="25">
        <v>0.73900685694238899</v>
      </c>
      <c r="G41" s="25">
        <v>0.76521464818713003</v>
      </c>
      <c r="H41" s="25">
        <v>0.80411093455645999</v>
      </c>
      <c r="I41" s="25">
        <v>0.91666960197414005</v>
      </c>
      <c r="J41" s="25">
        <v>0.92342922090456303</v>
      </c>
    </row>
    <row r="42" spans="1:10" x14ac:dyDescent="0.2">
      <c r="A42" s="22" t="s">
        <v>50</v>
      </c>
      <c r="B42" s="17">
        <v>0.81291751992985295</v>
      </c>
      <c r="C42" s="17">
        <v>0.76051345538519599</v>
      </c>
      <c r="D42" s="17">
        <v>0.74680545581001401</v>
      </c>
      <c r="E42" s="17">
        <v>0.83391575339892099</v>
      </c>
      <c r="F42" s="17">
        <v>0.73801611146064605</v>
      </c>
      <c r="G42" s="17">
        <v>0.77476983608931205</v>
      </c>
      <c r="H42" s="17">
        <v>0.81998111083846503</v>
      </c>
      <c r="I42" s="17">
        <v>0.93020768222293804</v>
      </c>
      <c r="J42" s="17">
        <v>0.92077567038125796</v>
      </c>
    </row>
    <row r="43" spans="1:10" x14ac:dyDescent="0.2">
      <c r="A43" s="22" t="s">
        <v>52</v>
      </c>
      <c r="B43" s="17">
        <v>0.63676061278006202</v>
      </c>
      <c r="C43" s="17">
        <v>0.76343804381360003</v>
      </c>
      <c r="D43" s="17">
        <v>0.51968547478328697</v>
      </c>
      <c r="E43" s="17">
        <v>0.45768177399455201</v>
      </c>
      <c r="F43" s="17">
        <v>0.726954215200313</v>
      </c>
      <c r="G43" s="17">
        <v>0.60867615051104296</v>
      </c>
      <c r="H43" s="17">
        <v>0.51220699086056598</v>
      </c>
      <c r="I43" s="17">
        <v>0.68625589709086199</v>
      </c>
      <c r="J43" s="17">
        <v>0.95372502471939302</v>
      </c>
    </row>
    <row r="44" spans="1:10" x14ac:dyDescent="0.2">
      <c r="A44" s="22" t="s">
        <v>53</v>
      </c>
      <c r="B44" s="17">
        <v>1.3354960814430701</v>
      </c>
      <c r="C44" s="17">
        <v>0.75809804357890298</v>
      </c>
      <c r="D44" s="17">
        <v>0.69086749518452995</v>
      </c>
      <c r="E44" s="17">
        <v>0.68450964866793296</v>
      </c>
      <c r="F44" s="17">
        <v>0.83484710993672195</v>
      </c>
      <c r="G44" s="17">
        <v>0.69388866648871095</v>
      </c>
      <c r="H44" s="17">
        <v>0.57735026918962595</v>
      </c>
      <c r="I44" s="17">
        <v>0.77408420033375502</v>
      </c>
      <c r="J44" s="17">
        <v>0.95038192662298304</v>
      </c>
    </row>
    <row r="45" spans="1:10" x14ac:dyDescent="0.2">
      <c r="A45" s="21" t="s">
        <v>64</v>
      </c>
      <c r="B45" s="25">
        <v>0.41504363758099799</v>
      </c>
      <c r="C45" s="25">
        <v>0.38426074395790699</v>
      </c>
      <c r="D45" s="25">
        <v>0.46120094563222702</v>
      </c>
      <c r="E45" s="25">
        <v>0.37666417595453799</v>
      </c>
      <c r="F45" s="25">
        <v>0.47782833608520903</v>
      </c>
      <c r="G45" s="25">
        <v>0.48730039923859197</v>
      </c>
      <c r="H45" s="25">
        <v>0.45917409696544698</v>
      </c>
      <c r="I45" s="25">
        <v>0.44124350444768001</v>
      </c>
      <c r="J45" s="25">
        <v>0.459245504591347</v>
      </c>
    </row>
    <row r="46" spans="1:10" x14ac:dyDescent="0.2">
      <c r="A46" s="22" t="s">
        <v>50</v>
      </c>
      <c r="B46" s="17">
        <v>0.42604972120907803</v>
      </c>
      <c r="C46" s="17">
        <v>0.39479528374040102</v>
      </c>
      <c r="D46" s="17">
        <v>0.47000775854534499</v>
      </c>
      <c r="E46" s="17">
        <v>0.38245828867060799</v>
      </c>
      <c r="F46" s="17">
        <v>0.48751355726349199</v>
      </c>
      <c r="G46" s="17">
        <v>0.49728598710618899</v>
      </c>
      <c r="H46" s="17">
        <v>0.46397099732413</v>
      </c>
      <c r="I46" s="17">
        <v>0.44775050403737998</v>
      </c>
      <c r="J46" s="17">
        <v>0.45151971206084401</v>
      </c>
    </row>
    <row r="47" spans="1:10" x14ac:dyDescent="0.2">
      <c r="A47" s="22" t="s">
        <v>52</v>
      </c>
      <c r="B47" s="17">
        <v>0.15428067663158099</v>
      </c>
      <c r="C47" s="17">
        <v>0.210649382282696</v>
      </c>
      <c r="D47" s="17">
        <v>0.27049035174665997</v>
      </c>
      <c r="E47" s="17">
        <v>0.19059161343186801</v>
      </c>
      <c r="F47" s="17">
        <v>0.195066306444553</v>
      </c>
      <c r="G47" s="17">
        <v>0.15337099490085801</v>
      </c>
      <c r="H47" s="17">
        <v>0.35822549966075701</v>
      </c>
      <c r="I47" s="17">
        <v>0.22337741817404599</v>
      </c>
      <c r="J47" s="17">
        <v>0.62308530244072302</v>
      </c>
    </row>
    <row r="48" spans="1:10" x14ac:dyDescent="0.2">
      <c r="A48" s="23" t="s">
        <v>53</v>
      </c>
      <c r="B48" s="19">
        <v>0.64666979068286301</v>
      </c>
      <c r="C48" s="19">
        <v>0.25819888974716099</v>
      </c>
      <c r="D48" s="19">
        <v>0.43018306715207599</v>
      </c>
      <c r="E48" s="19">
        <v>0.47559486560567099</v>
      </c>
      <c r="F48" s="19">
        <v>0.48423419811150198</v>
      </c>
      <c r="G48" s="19">
        <v>0.42581531362632002</v>
      </c>
      <c r="H48" s="19">
        <v>0.25819888974716099</v>
      </c>
      <c r="I48" s="19">
        <v>0.43852900965351499</v>
      </c>
      <c r="J48" s="19">
        <v>0.57451314996014202</v>
      </c>
    </row>
    <row r="49" spans="1:10" x14ac:dyDescent="0.2">
      <c r="A49" s="9" t="s">
        <v>19</v>
      </c>
    </row>
    <row r="50" spans="1:10" x14ac:dyDescent="0.2">
      <c r="A50" s="21" t="s">
        <v>60</v>
      </c>
      <c r="B50" s="25">
        <v>4.8484563942854999</v>
      </c>
      <c r="C50" s="25">
        <v>4.9030739849537301</v>
      </c>
      <c r="D50" s="25">
        <v>4.9702225754804799</v>
      </c>
      <c r="E50" s="25">
        <v>5.2692076380448096</v>
      </c>
      <c r="F50" s="25">
        <v>5.6418378315356899</v>
      </c>
      <c r="G50" s="25">
        <v>5.7899279991354202</v>
      </c>
      <c r="H50" s="25">
        <v>6.0612365942556803</v>
      </c>
      <c r="I50" s="25">
        <v>6.40706894690942</v>
      </c>
      <c r="J50" s="25">
        <v>6.5580221771491498</v>
      </c>
    </row>
    <row r="51" spans="1:10" x14ac:dyDescent="0.2">
      <c r="A51" s="22" t="s">
        <v>50</v>
      </c>
      <c r="B51" s="17">
        <v>5.0589811850309498</v>
      </c>
      <c r="C51" s="17">
        <v>5.1109704239725202</v>
      </c>
      <c r="D51" s="17">
        <v>5.1465986420425001</v>
      </c>
      <c r="E51" s="17">
        <v>5.4114922623719499</v>
      </c>
      <c r="F51" s="17">
        <v>5.7375447011982397</v>
      </c>
      <c r="G51" s="17">
        <v>5.8930744347980601</v>
      </c>
      <c r="H51" s="17">
        <v>6.1785631231917097</v>
      </c>
      <c r="I51" s="17">
        <v>6.5058008610512204</v>
      </c>
      <c r="J51" s="17">
        <v>6.6517414205477197</v>
      </c>
    </row>
    <row r="52" spans="1:10" x14ac:dyDescent="0.2">
      <c r="A52" s="22" t="s">
        <v>52</v>
      </c>
      <c r="B52" s="17">
        <v>2.9813940064459299</v>
      </c>
      <c r="C52" s="17">
        <v>2.8732103538415701</v>
      </c>
      <c r="D52" s="17">
        <v>2.6131724507973502</v>
      </c>
      <c r="E52" s="17">
        <v>2.7894004859180899</v>
      </c>
      <c r="F52" s="17">
        <v>3.6629869657348801</v>
      </c>
      <c r="G52" s="17">
        <v>3.3048407752903501</v>
      </c>
      <c r="H52" s="17">
        <v>3.1218446960572499</v>
      </c>
      <c r="I52" s="17">
        <v>3.5411273008998001</v>
      </c>
      <c r="J52" s="17">
        <v>3.4372209897395898</v>
      </c>
    </row>
    <row r="53" spans="1:10" x14ac:dyDescent="0.2">
      <c r="A53" s="22" t="s">
        <v>53</v>
      </c>
      <c r="B53" s="17">
        <v>5.7361839068848797</v>
      </c>
      <c r="C53" s="17">
        <v>4.9796723235457803</v>
      </c>
      <c r="D53" s="17">
        <v>5.1594024828936096</v>
      </c>
      <c r="E53" s="17">
        <v>5.7719898425026397</v>
      </c>
      <c r="F53" s="17">
        <v>6.1251066196380899</v>
      </c>
      <c r="G53" s="17">
        <v>6.3047712136145302</v>
      </c>
      <c r="H53" s="17">
        <v>6.0947557875575002</v>
      </c>
      <c r="I53" s="17">
        <v>6.9933086390013903</v>
      </c>
      <c r="J53" s="17">
        <v>8.6291852865538505</v>
      </c>
    </row>
    <row r="54" spans="1:10" x14ac:dyDescent="0.2">
      <c r="A54" s="21" t="s">
        <v>61</v>
      </c>
      <c r="B54" s="25">
        <v>1.4670868423941199</v>
      </c>
      <c r="C54" s="25">
        <v>1.51311947767148</v>
      </c>
      <c r="D54" s="25">
        <v>1.6618397844561801</v>
      </c>
      <c r="E54" s="25">
        <v>1.90226178871861</v>
      </c>
      <c r="F54" s="25">
        <v>2.0966967113749599</v>
      </c>
      <c r="G54" s="25">
        <v>2.2257240609191502</v>
      </c>
      <c r="H54" s="25">
        <v>2.29192080861251</v>
      </c>
      <c r="I54" s="25">
        <v>2.3853800347818699</v>
      </c>
      <c r="J54" s="25">
        <v>2.5139613940170902</v>
      </c>
    </row>
    <row r="55" spans="1:10" x14ac:dyDescent="0.2">
      <c r="A55" s="22" t="s">
        <v>50</v>
      </c>
      <c r="B55" s="17">
        <v>1.4881186561868001</v>
      </c>
      <c r="C55" s="17">
        <v>1.5285336352029699</v>
      </c>
      <c r="D55" s="17">
        <v>1.6847378284882799</v>
      </c>
      <c r="E55" s="17">
        <v>1.9210347517900299</v>
      </c>
      <c r="F55" s="17">
        <v>2.11467738413935</v>
      </c>
      <c r="G55" s="17">
        <v>2.2499286294658498</v>
      </c>
      <c r="H55" s="17">
        <v>2.3132035057166198</v>
      </c>
      <c r="I55" s="17">
        <v>2.4022681334405802</v>
      </c>
      <c r="J55" s="17">
        <v>2.5331844203235598</v>
      </c>
    </row>
    <row r="56" spans="1:10" x14ac:dyDescent="0.2">
      <c r="A56" s="22" t="s">
        <v>52</v>
      </c>
      <c r="B56" s="17">
        <v>0.84087377715839196</v>
      </c>
      <c r="C56" s="17">
        <v>0.94688001402612199</v>
      </c>
      <c r="D56" s="17">
        <v>0.77548233369615105</v>
      </c>
      <c r="E56" s="17">
        <v>1.00804074777824</v>
      </c>
      <c r="F56" s="17">
        <v>1.3625269874006301</v>
      </c>
      <c r="G56" s="17">
        <v>1.0489937421948099</v>
      </c>
      <c r="H56" s="17">
        <v>1.30919828021605</v>
      </c>
      <c r="I56" s="17">
        <v>1.1977203105962799</v>
      </c>
      <c r="J56" s="17">
        <v>1.33784857162824</v>
      </c>
    </row>
    <row r="57" spans="1:10" x14ac:dyDescent="0.2">
      <c r="A57" s="22" t="s">
        <v>53</v>
      </c>
      <c r="B57" s="17">
        <v>1.6931970808375501</v>
      </c>
      <c r="C57" s="17">
        <v>1.97846775710528</v>
      </c>
      <c r="D57" s="17">
        <v>1.6830574635134099</v>
      </c>
      <c r="E57" s="17">
        <v>2.22349816716337</v>
      </c>
      <c r="F57" s="17">
        <v>2.2516251413241499</v>
      </c>
      <c r="G57" s="17">
        <v>2.2121901615219399</v>
      </c>
      <c r="H57" s="17">
        <v>1.71065004716272</v>
      </c>
      <c r="I57" s="17">
        <v>3.09758135533274</v>
      </c>
      <c r="J57" s="17">
        <v>2.8347582510218898</v>
      </c>
    </row>
    <row r="58" spans="1:10" x14ac:dyDescent="0.2">
      <c r="A58" s="21" t="s">
        <v>62</v>
      </c>
      <c r="B58" s="25">
        <v>0.65442954958792598</v>
      </c>
      <c r="C58" s="25">
        <v>0.68636502287346501</v>
      </c>
      <c r="D58" s="25">
        <v>0.70118749093664701</v>
      </c>
      <c r="E58" s="25">
        <v>0.68126446818818198</v>
      </c>
      <c r="F58" s="25">
        <v>0.67249247625183595</v>
      </c>
      <c r="G58" s="25">
        <v>0.67616773494842197</v>
      </c>
      <c r="H58" s="25">
        <v>0.69317108721040999</v>
      </c>
      <c r="I58" s="25">
        <v>0.74628866740406596</v>
      </c>
      <c r="J58" s="25">
        <v>0.76575358400765503</v>
      </c>
    </row>
    <row r="59" spans="1:10" x14ac:dyDescent="0.2">
      <c r="A59" s="22" t="s">
        <v>50</v>
      </c>
      <c r="B59" s="17">
        <v>0.67046676431892305</v>
      </c>
      <c r="C59" s="17">
        <v>0.70768073053432501</v>
      </c>
      <c r="D59" s="17">
        <v>0.69922345850992995</v>
      </c>
      <c r="E59" s="17">
        <v>0.68949237663730001</v>
      </c>
      <c r="F59" s="17">
        <v>0.68614540355130105</v>
      </c>
      <c r="G59" s="17">
        <v>0.69094504683273605</v>
      </c>
      <c r="H59" s="17">
        <v>0.702650150296391</v>
      </c>
      <c r="I59" s="17">
        <v>0.769742626405856</v>
      </c>
      <c r="J59" s="17">
        <v>0.78952434861966603</v>
      </c>
    </row>
    <row r="60" spans="1:10" x14ac:dyDescent="0.2">
      <c r="A60" s="22" t="s">
        <v>52</v>
      </c>
      <c r="B60" s="17">
        <v>0.29883615569715499</v>
      </c>
      <c r="C60" s="17">
        <v>0.25667755285909299</v>
      </c>
      <c r="D60" s="17">
        <v>0.48610974274574797</v>
      </c>
      <c r="E60" s="17">
        <v>0.29958245229833202</v>
      </c>
      <c r="F60" s="17">
        <v>0.41046186197073598</v>
      </c>
      <c r="G60" s="17">
        <v>0.42046554824214399</v>
      </c>
      <c r="H60" s="17">
        <v>0.46778965411157503</v>
      </c>
      <c r="I60" s="17">
        <v>0.33145059379043401</v>
      </c>
      <c r="J60" s="17">
        <v>0.39439357065476</v>
      </c>
    </row>
    <row r="61" spans="1:10" x14ac:dyDescent="0.2">
      <c r="A61" s="22" t="s">
        <v>53</v>
      </c>
      <c r="B61" s="17">
        <v>1.1338934190276799</v>
      </c>
      <c r="C61" s="17">
        <v>0.57451314996014202</v>
      </c>
      <c r="D61" s="17">
        <v>1.87766904049703</v>
      </c>
      <c r="E61" s="17">
        <v>1.50504203102489</v>
      </c>
      <c r="F61" s="17">
        <v>0.66666666666666696</v>
      </c>
      <c r="G61" s="17">
        <v>0</v>
      </c>
      <c r="H61" s="17" t="s">
        <v>72</v>
      </c>
      <c r="I61" s="17">
        <v>0.44721359549995798</v>
      </c>
      <c r="J61" s="17">
        <v>0.51639777949432197</v>
      </c>
    </row>
    <row r="62" spans="1:10" x14ac:dyDescent="0.2">
      <c r="A62" s="21" t="s">
        <v>63</v>
      </c>
      <c r="B62" s="25">
        <v>0.89399501501447898</v>
      </c>
      <c r="C62" s="25">
        <v>0.855390131116052</v>
      </c>
      <c r="D62" s="25">
        <v>0.83540763155223796</v>
      </c>
      <c r="E62" s="25">
        <v>0.89171513130619096</v>
      </c>
      <c r="F62" s="25">
        <v>0.81553046410088303</v>
      </c>
      <c r="G62" s="25">
        <v>0.84309006603467496</v>
      </c>
      <c r="H62" s="25">
        <v>0.87200776238270805</v>
      </c>
      <c r="I62" s="25">
        <v>0.98067475556483596</v>
      </c>
      <c r="J62" s="25">
        <v>1.10435849800588</v>
      </c>
    </row>
    <row r="63" spans="1:10" x14ac:dyDescent="0.2">
      <c r="A63" s="22" t="s">
        <v>50</v>
      </c>
      <c r="B63" s="17">
        <v>0.91098757651479301</v>
      </c>
      <c r="C63" s="17">
        <v>0.85779874346502305</v>
      </c>
      <c r="D63" s="17">
        <v>0.85434641994132099</v>
      </c>
      <c r="E63" s="17">
        <v>0.90897022193973498</v>
      </c>
      <c r="F63" s="17">
        <v>0.82438206278554405</v>
      </c>
      <c r="G63" s="17">
        <v>0.84975428266427999</v>
      </c>
      <c r="H63" s="17">
        <v>0.88308776365626296</v>
      </c>
      <c r="I63" s="17">
        <v>0.98674627779160595</v>
      </c>
      <c r="J63" s="17">
        <v>1.10817308794054</v>
      </c>
    </row>
    <row r="64" spans="1:10" x14ac:dyDescent="0.2">
      <c r="A64" s="22" t="s">
        <v>52</v>
      </c>
      <c r="B64" s="17">
        <v>0.73741985766989504</v>
      </c>
      <c r="C64" s="17">
        <v>0.76836116809203603</v>
      </c>
      <c r="D64" s="17">
        <v>0.62399532659843104</v>
      </c>
      <c r="E64" s="17">
        <v>0.51565673307397397</v>
      </c>
      <c r="F64" s="17">
        <v>0.67528977949909696</v>
      </c>
      <c r="G64" s="17">
        <v>0.75695104865197704</v>
      </c>
      <c r="H64" s="17">
        <v>0.70108562595194601</v>
      </c>
      <c r="I64" s="17">
        <v>0.791285710841092</v>
      </c>
      <c r="J64" s="17">
        <v>1.0067376981779099</v>
      </c>
    </row>
    <row r="65" spans="1:10" x14ac:dyDescent="0.2">
      <c r="A65" s="22" t="s">
        <v>53</v>
      </c>
      <c r="B65" s="17">
        <v>1.1489372911539899</v>
      </c>
      <c r="C65" s="17">
        <v>1.1967643452071901</v>
      </c>
      <c r="D65" s="17">
        <v>0.74230268585555603</v>
      </c>
      <c r="E65" s="17">
        <v>1.20311619741191</v>
      </c>
      <c r="F65" s="17">
        <v>0.82344909403239797</v>
      </c>
      <c r="G65" s="17">
        <v>0.65202276788435198</v>
      </c>
      <c r="H65" s="17">
        <v>0.54875893034771095</v>
      </c>
      <c r="I65" s="17">
        <v>1.30075051273956</v>
      </c>
      <c r="J65" s="17">
        <v>1.2499768730515499</v>
      </c>
    </row>
    <row r="66" spans="1:10" x14ac:dyDescent="0.2">
      <c r="A66" s="21" t="s">
        <v>64</v>
      </c>
      <c r="B66" s="25">
        <v>0.41350620615806</v>
      </c>
      <c r="C66" s="25">
        <v>0.37766954546757098</v>
      </c>
      <c r="D66" s="25">
        <v>0.45487305441215298</v>
      </c>
      <c r="E66" s="25">
        <v>0.37835423774128102</v>
      </c>
      <c r="F66" s="25">
        <v>0.47109918148809898</v>
      </c>
      <c r="G66" s="25">
        <v>0.47877003716071098</v>
      </c>
      <c r="H66" s="25">
        <v>0.449538291357581</v>
      </c>
      <c r="I66" s="25">
        <v>0.43832673112224102</v>
      </c>
      <c r="J66" s="25">
        <v>0.44714879640827998</v>
      </c>
    </row>
    <row r="67" spans="1:10" x14ac:dyDescent="0.2">
      <c r="A67" s="22" t="s">
        <v>50</v>
      </c>
      <c r="B67" s="17">
        <v>0.41636699923464099</v>
      </c>
      <c r="C67" s="17">
        <v>0.38796350489738302</v>
      </c>
      <c r="D67" s="17">
        <v>0.46401308975537803</v>
      </c>
      <c r="E67" s="17">
        <v>0.38397274041706903</v>
      </c>
      <c r="F67" s="17">
        <v>0.48061864076114802</v>
      </c>
      <c r="G67" s="17">
        <v>0.48875070537245602</v>
      </c>
      <c r="H67" s="17">
        <v>0.45518136916211899</v>
      </c>
      <c r="I67" s="17">
        <v>0.442599712842071</v>
      </c>
      <c r="J67" s="17">
        <v>0.440989844976589</v>
      </c>
    </row>
    <row r="68" spans="1:10" x14ac:dyDescent="0.2">
      <c r="A68" s="22" t="s">
        <v>52</v>
      </c>
      <c r="B68" s="17">
        <v>0.14584794223227601</v>
      </c>
      <c r="C68" s="17">
        <v>0.21596299504635699</v>
      </c>
      <c r="D68" s="17">
        <v>0.26888223209169998</v>
      </c>
      <c r="E68" s="17">
        <v>0.18325721921878599</v>
      </c>
      <c r="F68" s="17">
        <v>0.185607282214694</v>
      </c>
      <c r="G68" s="17">
        <v>0.14432140317088801</v>
      </c>
      <c r="H68" s="17">
        <v>0.333472657616672</v>
      </c>
      <c r="I68" s="17">
        <v>0.214237898662161</v>
      </c>
      <c r="J68" s="17">
        <v>0.57259833431386797</v>
      </c>
    </row>
    <row r="69" spans="1:10" x14ac:dyDescent="0.2">
      <c r="A69" s="23" t="s">
        <v>53</v>
      </c>
      <c r="B69" s="19">
        <v>0.83069758608783995</v>
      </c>
      <c r="C69" s="19">
        <v>0.315301767642306</v>
      </c>
      <c r="D69" s="19">
        <v>0.41514875026728099</v>
      </c>
      <c r="E69" s="19">
        <v>0.49130368444051697</v>
      </c>
      <c r="F69" s="19">
        <v>0.47744841527364201</v>
      </c>
      <c r="G69" s="19">
        <v>0.40311288741492801</v>
      </c>
      <c r="H69" s="19">
        <v>0.242535625036333</v>
      </c>
      <c r="I69" s="19">
        <v>0.61913918736689</v>
      </c>
      <c r="J69" s="19">
        <v>0.56195148694901598</v>
      </c>
    </row>
    <row r="71" spans="1:10" x14ac:dyDescent="0.2">
      <c r="A71" s="13" t="s">
        <v>20</v>
      </c>
    </row>
    <row r="72" spans="1:10" x14ac:dyDescent="0.2">
      <c r="A72" s="13" t="s">
        <v>65</v>
      </c>
    </row>
    <row r="73" spans="1:10" x14ac:dyDescent="0.2">
      <c r="A73" s="13" t="s">
        <v>73</v>
      </c>
    </row>
    <row r="74" spans="1:10" x14ac:dyDescent="0.2">
      <c r="A74" s="13" t="s">
        <v>77</v>
      </c>
    </row>
    <row r="75" spans="1:10" x14ac:dyDescent="0.2">
      <c r="A75" s="13" t="s">
        <v>24</v>
      </c>
    </row>
    <row r="76" spans="1:10" x14ac:dyDescent="0.2">
      <c r="A76" s="13"/>
    </row>
    <row r="77" spans="1:10" x14ac:dyDescent="0.2">
      <c r="A77" s="13" t="s">
        <v>141</v>
      </c>
    </row>
    <row r="78" spans="1:10" x14ac:dyDescent="0.2">
      <c r="A78" s="13" t="s">
        <v>276</v>
      </c>
    </row>
  </sheetData>
  <mergeCells count="1">
    <mergeCell ref="B6:J6"/>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26"/>
  <sheetViews>
    <sheetView showGridLines="0" workbookViewId="0">
      <pane xSplit="1" ySplit="6" topLeftCell="B10"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HYPERLINK("#'Contents'!A21", "Link to contents")</f>
        <v>Link to contents</v>
      </c>
    </row>
    <row r="3" spans="1:10" ht="15" x14ac:dyDescent="0.25">
      <c r="A3" s="2" t="s">
        <v>80</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1701</v>
      </c>
      <c r="C7" s="8">
        <v>2178</v>
      </c>
      <c r="D7" s="8">
        <v>2552</v>
      </c>
      <c r="E7" s="8">
        <v>2743</v>
      </c>
      <c r="F7" s="8">
        <v>2635</v>
      </c>
      <c r="G7" s="8">
        <v>2540</v>
      </c>
      <c r="H7" s="8">
        <v>2618</v>
      </c>
      <c r="I7" s="8">
        <v>2132</v>
      </c>
      <c r="J7" s="8">
        <v>3080</v>
      </c>
    </row>
    <row r="8" spans="1:10" x14ac:dyDescent="0.2">
      <c r="A8" s="10" t="s">
        <v>15</v>
      </c>
      <c r="B8" s="7">
        <v>1385</v>
      </c>
      <c r="C8" s="7">
        <v>1750</v>
      </c>
      <c r="D8" s="7">
        <v>2080</v>
      </c>
      <c r="E8" s="7">
        <v>2255</v>
      </c>
      <c r="F8" s="7">
        <v>2095</v>
      </c>
      <c r="G8" s="7">
        <v>2052</v>
      </c>
      <c r="H8" s="7">
        <v>2090</v>
      </c>
      <c r="I8" s="7">
        <v>1683</v>
      </c>
      <c r="J8" s="7">
        <v>2453</v>
      </c>
    </row>
    <row r="9" spans="1:10" x14ac:dyDescent="0.2">
      <c r="A9" s="10" t="s">
        <v>16</v>
      </c>
      <c r="B9" s="7">
        <v>133</v>
      </c>
      <c r="C9" s="7">
        <v>194</v>
      </c>
      <c r="D9" s="7">
        <v>217</v>
      </c>
      <c r="E9" s="7">
        <v>227</v>
      </c>
      <c r="F9" s="7">
        <v>267</v>
      </c>
      <c r="G9" s="7">
        <v>231</v>
      </c>
      <c r="H9" s="7">
        <v>240</v>
      </c>
      <c r="I9" s="7">
        <v>197</v>
      </c>
      <c r="J9" s="7">
        <v>254</v>
      </c>
    </row>
    <row r="10" spans="1:10" x14ac:dyDescent="0.2">
      <c r="A10" s="12" t="s">
        <v>17</v>
      </c>
      <c r="B10" s="11">
        <v>183</v>
      </c>
      <c r="C10" s="11">
        <v>234</v>
      </c>
      <c r="D10" s="11">
        <v>255</v>
      </c>
      <c r="E10" s="11">
        <v>261</v>
      </c>
      <c r="F10" s="11">
        <v>273</v>
      </c>
      <c r="G10" s="11">
        <v>257</v>
      </c>
      <c r="H10" s="11">
        <v>288</v>
      </c>
      <c r="I10" s="11">
        <v>252</v>
      </c>
      <c r="J10" s="11">
        <v>373</v>
      </c>
    </row>
    <row r="11" spans="1:10" x14ac:dyDescent="0.2">
      <c r="A11" s="9" t="s">
        <v>18</v>
      </c>
      <c r="B11" s="8">
        <v>12938</v>
      </c>
      <c r="C11" s="8">
        <v>16064</v>
      </c>
      <c r="D11" s="8">
        <v>19598</v>
      </c>
      <c r="E11" s="8">
        <v>20668</v>
      </c>
      <c r="F11" s="8">
        <v>19393</v>
      </c>
      <c r="G11" s="8">
        <v>17726</v>
      </c>
      <c r="H11" s="8">
        <v>18210</v>
      </c>
      <c r="I11" s="8">
        <v>14920</v>
      </c>
      <c r="J11" s="8">
        <v>18194</v>
      </c>
    </row>
    <row r="12" spans="1:10" x14ac:dyDescent="0.2">
      <c r="A12" s="10" t="s">
        <v>15</v>
      </c>
      <c r="B12" s="7">
        <v>9920</v>
      </c>
      <c r="C12" s="7">
        <v>12316</v>
      </c>
      <c r="D12" s="7">
        <v>15435</v>
      </c>
      <c r="E12" s="7">
        <v>16289</v>
      </c>
      <c r="F12" s="7">
        <v>15195</v>
      </c>
      <c r="G12" s="7">
        <v>13725</v>
      </c>
      <c r="H12" s="7">
        <v>14189</v>
      </c>
      <c r="I12" s="7">
        <v>11510</v>
      </c>
      <c r="J12" s="7">
        <v>14259</v>
      </c>
    </row>
    <row r="13" spans="1:10" x14ac:dyDescent="0.2">
      <c r="A13" s="10" t="s">
        <v>16</v>
      </c>
      <c r="B13" s="7">
        <v>1082</v>
      </c>
      <c r="C13" s="7">
        <v>1219</v>
      </c>
      <c r="D13" s="7">
        <v>1416</v>
      </c>
      <c r="E13" s="7">
        <v>1432</v>
      </c>
      <c r="F13" s="7">
        <v>1264</v>
      </c>
      <c r="G13" s="7">
        <v>1116</v>
      </c>
      <c r="H13" s="7">
        <v>1120</v>
      </c>
      <c r="I13" s="7">
        <v>880</v>
      </c>
      <c r="J13" s="7">
        <v>1004</v>
      </c>
    </row>
    <row r="14" spans="1:10" x14ac:dyDescent="0.2">
      <c r="A14" s="12" t="s">
        <v>17</v>
      </c>
      <c r="B14" s="11">
        <v>1936</v>
      </c>
      <c r="C14" s="11">
        <v>2529</v>
      </c>
      <c r="D14" s="11">
        <v>2747</v>
      </c>
      <c r="E14" s="11">
        <v>2947</v>
      </c>
      <c r="F14" s="11">
        <v>2934</v>
      </c>
      <c r="G14" s="11">
        <v>2885</v>
      </c>
      <c r="H14" s="11">
        <v>2901</v>
      </c>
      <c r="I14" s="11">
        <v>2530</v>
      </c>
      <c r="J14" s="11">
        <v>2931</v>
      </c>
    </row>
    <row r="15" spans="1:10" x14ac:dyDescent="0.2">
      <c r="A15" s="9" t="s">
        <v>19</v>
      </c>
      <c r="B15" s="8">
        <v>15218</v>
      </c>
      <c r="C15" s="8">
        <v>18678</v>
      </c>
      <c r="D15" s="8">
        <v>22684</v>
      </c>
      <c r="E15" s="8">
        <v>23866</v>
      </c>
      <c r="F15" s="8">
        <v>22370</v>
      </c>
      <c r="G15" s="8">
        <v>20517</v>
      </c>
      <c r="H15" s="8">
        <v>21090</v>
      </c>
      <c r="I15" s="8">
        <v>17192</v>
      </c>
      <c r="J15" s="8">
        <v>21404</v>
      </c>
    </row>
    <row r="16" spans="1:10" x14ac:dyDescent="0.2">
      <c r="A16" s="10" t="s">
        <v>15</v>
      </c>
      <c r="B16" s="7">
        <v>11668</v>
      </c>
      <c r="C16" s="7">
        <v>14356</v>
      </c>
      <c r="D16" s="7">
        <v>17876</v>
      </c>
      <c r="E16" s="7">
        <v>18852</v>
      </c>
      <c r="F16" s="7">
        <v>17514</v>
      </c>
      <c r="G16" s="7">
        <v>15934</v>
      </c>
      <c r="H16" s="7">
        <v>16437</v>
      </c>
      <c r="I16" s="7">
        <v>13280</v>
      </c>
      <c r="J16" s="7">
        <v>16804</v>
      </c>
    </row>
    <row r="17" spans="1:10" x14ac:dyDescent="0.2">
      <c r="A17" s="10" t="s">
        <v>16</v>
      </c>
      <c r="B17" s="7">
        <v>1248</v>
      </c>
      <c r="C17" s="7">
        <v>1439</v>
      </c>
      <c r="D17" s="7">
        <v>1647</v>
      </c>
      <c r="E17" s="7">
        <v>1683</v>
      </c>
      <c r="F17" s="7">
        <v>1561</v>
      </c>
      <c r="G17" s="7">
        <v>1358</v>
      </c>
      <c r="H17" s="7">
        <v>1373</v>
      </c>
      <c r="I17" s="7">
        <v>1085</v>
      </c>
      <c r="J17" s="7">
        <v>1269</v>
      </c>
    </row>
    <row r="18" spans="1:10" x14ac:dyDescent="0.2">
      <c r="A18" s="12" t="s">
        <v>17</v>
      </c>
      <c r="B18" s="11">
        <v>2302</v>
      </c>
      <c r="C18" s="11">
        <v>2883</v>
      </c>
      <c r="D18" s="11">
        <v>3161</v>
      </c>
      <c r="E18" s="11">
        <v>3331</v>
      </c>
      <c r="F18" s="11">
        <v>3295</v>
      </c>
      <c r="G18" s="11">
        <v>3225</v>
      </c>
      <c r="H18" s="11">
        <v>3280</v>
      </c>
      <c r="I18" s="11">
        <v>2827</v>
      </c>
      <c r="J18" s="11">
        <v>3331</v>
      </c>
    </row>
    <row r="20" spans="1:10" x14ac:dyDescent="0.2">
      <c r="A20" s="13" t="s">
        <v>20</v>
      </c>
    </row>
    <row r="21" spans="1:10" x14ac:dyDescent="0.2">
      <c r="A21" s="13" t="s">
        <v>81</v>
      </c>
    </row>
    <row r="22" spans="1:10" x14ac:dyDescent="0.2">
      <c r="A22" s="13" t="s">
        <v>82</v>
      </c>
    </row>
    <row r="23" spans="1:10" x14ac:dyDescent="0.2">
      <c r="A23" s="13" t="s">
        <v>32</v>
      </c>
    </row>
    <row r="24" spans="1:10" x14ac:dyDescent="0.2">
      <c r="A24" s="13"/>
    </row>
    <row r="25" spans="1:10" x14ac:dyDescent="0.2">
      <c r="A25" s="13" t="s">
        <v>141</v>
      </c>
    </row>
    <row r="26" spans="1:10" x14ac:dyDescent="0.2">
      <c r="A26" s="13" t="s">
        <v>276</v>
      </c>
    </row>
  </sheetData>
  <mergeCells count="1">
    <mergeCell ref="B6:J6"/>
  </mergeCells>
  <conditionalFormatting sqref="B7:J10">
    <cfRule type="expression" dxfId="11" priority="3">
      <formula>B7=2</formula>
    </cfRule>
  </conditionalFormatting>
  <conditionalFormatting sqref="B11:J14">
    <cfRule type="expression" dxfId="10" priority="2">
      <formula>B11=2</formula>
    </cfRule>
  </conditionalFormatting>
  <conditionalFormatting sqref="B15:J18">
    <cfRule type="expression" dxfId="9" priority="1">
      <formula>B15=2</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81F1B-BF1A-4B46-A246-F1FF0697A72B}">
  <sheetPr codeName="Sheet35"/>
  <dimension ref="A1:C55"/>
  <sheetViews>
    <sheetView zoomScaleNormal="100" zoomScaleSheetLayoutView="75" workbookViewId="0">
      <selection activeCell="B9" sqref="B9"/>
    </sheetView>
  </sheetViews>
  <sheetFormatPr defaultColWidth="0" defaultRowHeight="0" customHeight="1" zeroHeight="1" x14ac:dyDescent="0.25"/>
  <cols>
    <col min="1" max="1" width="3.7109375" style="66" customWidth="1"/>
    <col min="2" max="2" width="102.7109375" style="66" customWidth="1"/>
    <col min="3" max="3" width="3.7109375" style="66" customWidth="1"/>
    <col min="4" max="16384" width="3.7109375" style="66" hidden="1"/>
  </cols>
  <sheetData>
    <row r="1" spans="1:3" s="60" customFormat="1" ht="15" x14ac:dyDescent="0.25"/>
    <row r="2" spans="1:3" s="60" customFormat="1" ht="15" x14ac:dyDescent="0.25"/>
    <row r="3" spans="1:3" s="60" customFormat="1" ht="15" x14ac:dyDescent="0.25"/>
    <row r="4" spans="1:3" s="60" customFormat="1" ht="11.25" customHeight="1" x14ac:dyDescent="0.25">
      <c r="A4" s="61"/>
      <c r="B4" s="62" t="s">
        <v>263</v>
      </c>
    </row>
    <row r="5" spans="1:3" s="60" customFormat="1" ht="15" x14ac:dyDescent="0.25">
      <c r="A5" s="61"/>
      <c r="B5" s="62"/>
    </row>
    <row r="6" spans="1:3" s="60" customFormat="1" ht="11.25" customHeight="1" x14ac:dyDescent="0.25">
      <c r="A6" s="61"/>
      <c r="B6" s="63" t="s">
        <v>264</v>
      </c>
    </row>
    <row r="7" spans="1:3" ht="15" x14ac:dyDescent="0.25">
      <c r="A7" s="64"/>
      <c r="B7" s="65" t="s">
        <v>265</v>
      </c>
      <c r="C7" s="64"/>
    </row>
    <row r="8" spans="1:3" s="60" customFormat="1" ht="11.25" customHeight="1" x14ac:dyDescent="0.25">
      <c r="A8" s="61"/>
      <c r="B8" s="62"/>
    </row>
    <row r="9" spans="1:3" s="60" customFormat="1" ht="15" x14ac:dyDescent="0.25">
      <c r="A9" s="61"/>
      <c r="B9" s="67" t="s">
        <v>276</v>
      </c>
    </row>
    <row r="10" spans="1:3" s="60" customFormat="1" ht="51.75" x14ac:dyDescent="0.25">
      <c r="A10" s="61"/>
      <c r="B10" s="67" t="s">
        <v>266</v>
      </c>
    </row>
    <row r="11" spans="1:3" s="60" customFormat="1" ht="55.5" customHeight="1" x14ac:dyDescent="0.25">
      <c r="A11" s="61"/>
      <c r="B11" s="67" t="s">
        <v>272</v>
      </c>
    </row>
    <row r="12" spans="1:3" ht="47.25" customHeight="1" x14ac:dyDescent="0.25">
      <c r="A12" s="64"/>
      <c r="B12" s="85" t="s">
        <v>273</v>
      </c>
      <c r="C12" s="64"/>
    </row>
    <row r="13" spans="1:3" ht="27.75" customHeight="1" x14ac:dyDescent="0.25">
      <c r="A13" s="64"/>
      <c r="B13" s="68"/>
      <c r="C13" s="64"/>
    </row>
    <row r="14" spans="1:3" ht="65.25" customHeight="1" x14ac:dyDescent="0.25">
      <c r="A14" s="64"/>
      <c r="B14" s="69" t="s">
        <v>275</v>
      </c>
      <c r="C14" s="64"/>
    </row>
    <row r="15" spans="1:3" s="64" customFormat="1" ht="15" x14ac:dyDescent="0.25"/>
    <row r="16" spans="1:3" ht="15" hidden="1"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x14ac:dyDescent="0.25"/>
    <row r="27" ht="15" hidden="1" x14ac:dyDescent="0.25"/>
    <row r="28" ht="15" hidden="1" x14ac:dyDescent="0.25"/>
    <row r="29" ht="15" hidden="1" x14ac:dyDescent="0.25"/>
    <row r="30" ht="15" hidden="1" x14ac:dyDescent="0.25"/>
    <row r="31" ht="15" hidden="1" x14ac:dyDescent="0.25"/>
    <row r="3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customHeight="1" x14ac:dyDescent="0.25"/>
    <row r="53" ht="15" hidden="1" customHeight="1" x14ac:dyDescent="0.25"/>
    <row r="54" ht="15" hidden="1" customHeight="1" x14ac:dyDescent="0.25"/>
    <row r="55" ht="15" hidden="1" customHeight="1" x14ac:dyDescent="0.25"/>
  </sheetData>
  <hyperlinks>
    <hyperlink ref="B7" r:id="rId1" xr:uid="{CE93CC7D-8C2B-48E3-BD62-4A63895A38AA}"/>
  </hyperlinks>
  <pageMargins left="0.39370078740157483" right="0.39370078740157483" top="0.39370078740157483" bottom="0.39370078740157483" header="0" footer="0"/>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J27"/>
  <sheetViews>
    <sheetView showGridLines="0" workbookViewId="0">
      <pane xSplit="1" ySplit="6" topLeftCell="B13"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HYPERLINK("#'Contents'!A22", "Link to contents")</f>
        <v>Link to contents</v>
      </c>
    </row>
    <row r="3" spans="1:10" ht="15" x14ac:dyDescent="0.25">
      <c r="A3" s="2" t="s">
        <v>84</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1478.6546937072401</v>
      </c>
      <c r="C7" s="15">
        <v>1837.1297588872601</v>
      </c>
      <c r="D7" s="15">
        <v>2090.30408518481</v>
      </c>
      <c r="E7" s="15">
        <v>2182.5531017636299</v>
      </c>
      <c r="F7" s="15">
        <v>2036.3057472507901</v>
      </c>
      <c r="G7" s="15">
        <v>1904.4334310542599</v>
      </c>
      <c r="H7" s="15">
        <v>1902.5609720647701</v>
      </c>
      <c r="I7" s="15">
        <v>1502.82661102731</v>
      </c>
      <c r="J7" s="15">
        <v>2107.97196671047</v>
      </c>
    </row>
    <row r="8" spans="1:10" x14ac:dyDescent="0.2">
      <c r="A8" s="10" t="s">
        <v>15</v>
      </c>
      <c r="B8" s="14">
        <v>1203.9604648939001</v>
      </c>
      <c r="C8" s="14">
        <v>1476.1143609057401</v>
      </c>
      <c r="D8" s="14">
        <v>1703.6961195863601</v>
      </c>
      <c r="E8" s="14">
        <v>1794.2607526347001</v>
      </c>
      <c r="F8" s="14">
        <v>1618.99830758649</v>
      </c>
      <c r="G8" s="14">
        <v>1538.54228367061</v>
      </c>
      <c r="H8" s="14">
        <v>1518.85119618616</v>
      </c>
      <c r="I8" s="14">
        <v>1186.3307628325299</v>
      </c>
      <c r="J8" s="14">
        <v>1678.8491020586901</v>
      </c>
    </row>
    <row r="9" spans="1:10" x14ac:dyDescent="0.2">
      <c r="A9" s="10" t="s">
        <v>16</v>
      </c>
      <c r="B9" s="14">
        <v>115.614976051184</v>
      </c>
      <c r="C9" s="14">
        <v>163.637820580408</v>
      </c>
      <c r="D9" s="14">
        <v>177.74137401453899</v>
      </c>
      <c r="E9" s="14">
        <v>180.61959682841501</v>
      </c>
      <c r="F9" s="14">
        <v>206.33534516734801</v>
      </c>
      <c r="G9" s="14">
        <v>173.19847345414701</v>
      </c>
      <c r="H9" s="14">
        <v>174.41353449027599</v>
      </c>
      <c r="I9" s="14">
        <v>138.863434508621</v>
      </c>
      <c r="J9" s="14">
        <v>173.83924660534399</v>
      </c>
    </row>
    <row r="10" spans="1:10" x14ac:dyDescent="0.2">
      <c r="A10" s="12" t="s">
        <v>17</v>
      </c>
      <c r="B10" s="16">
        <v>159.07925276215499</v>
      </c>
      <c r="C10" s="16">
        <v>197.37757740111101</v>
      </c>
      <c r="D10" s="16">
        <v>208.86659158390501</v>
      </c>
      <c r="E10" s="16">
        <v>207.672752300513</v>
      </c>
      <c r="F10" s="16">
        <v>210.972094496951</v>
      </c>
      <c r="G10" s="16">
        <v>192.69267392950599</v>
      </c>
      <c r="H10" s="16">
        <v>209.29624138833199</v>
      </c>
      <c r="I10" s="16">
        <v>177.63241368615499</v>
      </c>
      <c r="J10" s="16">
        <v>255.28361804643001</v>
      </c>
    </row>
    <row r="11" spans="1:10" x14ac:dyDescent="0.2">
      <c r="A11" s="9" t="s">
        <v>18</v>
      </c>
      <c r="B11" s="15">
        <v>380.815751608526</v>
      </c>
      <c r="C11" s="15">
        <v>464.72868671185199</v>
      </c>
      <c r="D11" s="15">
        <v>559.04024673306003</v>
      </c>
      <c r="E11" s="15">
        <v>581.52728005302095</v>
      </c>
      <c r="F11" s="15">
        <v>536.91509291222496</v>
      </c>
      <c r="G11" s="15">
        <v>482.17160559798901</v>
      </c>
      <c r="H11" s="15">
        <v>486.54539012938102</v>
      </c>
      <c r="I11" s="15">
        <v>391.60608627250099</v>
      </c>
      <c r="J11" s="15">
        <v>469.404472423068</v>
      </c>
    </row>
    <row r="12" spans="1:10" x14ac:dyDescent="0.2">
      <c r="A12" s="10" t="s">
        <v>15</v>
      </c>
      <c r="B12" s="14">
        <v>291.98425227674898</v>
      </c>
      <c r="C12" s="14">
        <v>356.29970776538698</v>
      </c>
      <c r="D12" s="14">
        <v>440.28912176368999</v>
      </c>
      <c r="E12" s="14">
        <v>458.31710203133599</v>
      </c>
      <c r="F12" s="14">
        <v>420.68915777864498</v>
      </c>
      <c r="G12" s="14">
        <v>373.33889692160699</v>
      </c>
      <c r="H12" s="14">
        <v>379.10996927763802</v>
      </c>
      <c r="I12" s="14">
        <v>302.10362285499201</v>
      </c>
      <c r="J12" s="14">
        <v>367.88162978347401</v>
      </c>
    </row>
    <row r="13" spans="1:10" x14ac:dyDescent="0.2">
      <c r="A13" s="10" t="s">
        <v>16</v>
      </c>
      <c r="B13" s="14">
        <v>31.8474759035728</v>
      </c>
      <c r="C13" s="14">
        <v>35.265454998863802</v>
      </c>
      <c r="D13" s="14">
        <v>40.3919272055319</v>
      </c>
      <c r="E13" s="14">
        <v>40.291613365392202</v>
      </c>
      <c r="F13" s="14">
        <v>34.995136257466697</v>
      </c>
      <c r="G13" s="14">
        <v>30.356736536576499</v>
      </c>
      <c r="H13" s="14">
        <v>29.924812572482502</v>
      </c>
      <c r="I13" s="14">
        <v>23.097409914195701</v>
      </c>
      <c r="J13" s="14">
        <v>25.903159850102199</v>
      </c>
    </row>
    <row r="14" spans="1:10" x14ac:dyDescent="0.2">
      <c r="A14" s="12" t="s">
        <v>17</v>
      </c>
      <c r="B14" s="16">
        <v>56.984023428204203</v>
      </c>
      <c r="C14" s="16">
        <v>73.163523947601703</v>
      </c>
      <c r="D14" s="16">
        <v>78.359197763839006</v>
      </c>
      <c r="E14" s="16">
        <v>82.918564656292403</v>
      </c>
      <c r="F14" s="16">
        <v>81.230798876113496</v>
      </c>
      <c r="G14" s="16">
        <v>78.475972139805805</v>
      </c>
      <c r="H14" s="16">
        <v>77.510608279260495</v>
      </c>
      <c r="I14" s="16">
        <v>66.4050535033128</v>
      </c>
      <c r="J14" s="16">
        <v>75.619682789491705</v>
      </c>
    </row>
    <row r="15" spans="1:10" x14ac:dyDescent="0.2">
      <c r="A15" s="9" t="s">
        <v>19</v>
      </c>
      <c r="B15" s="15">
        <v>433.25507429863302</v>
      </c>
      <c r="C15" s="15">
        <v>522.433042113787</v>
      </c>
      <c r="D15" s="15">
        <v>625.29314061639195</v>
      </c>
      <c r="E15" s="15">
        <v>648.57349702481201</v>
      </c>
      <c r="F15" s="15">
        <v>597.91547474475306</v>
      </c>
      <c r="G15" s="15">
        <v>538.55235017846098</v>
      </c>
      <c r="H15" s="15">
        <v>543.51222548154897</v>
      </c>
      <c r="I15" s="15">
        <v>435.04038775074901</v>
      </c>
      <c r="J15" s="15">
        <v>532.16153703288899</v>
      </c>
    </row>
    <row r="16" spans="1:10" x14ac:dyDescent="0.2">
      <c r="A16" s="10" t="s">
        <v>15</v>
      </c>
      <c r="B16" s="14">
        <v>332.18689755003601</v>
      </c>
      <c r="C16" s="14">
        <v>401.544531137462</v>
      </c>
      <c r="D16" s="14">
        <v>492.75878071145399</v>
      </c>
      <c r="E16" s="14">
        <v>512.31490680934201</v>
      </c>
      <c r="F16" s="14">
        <v>468.12211107195401</v>
      </c>
      <c r="G16" s="14">
        <v>418.25282194003</v>
      </c>
      <c r="H16" s="14">
        <v>423.59935752680002</v>
      </c>
      <c r="I16" s="14">
        <v>336.04794958875902</v>
      </c>
      <c r="J16" s="14">
        <v>417.793051219429</v>
      </c>
    </row>
    <row r="17" spans="1:10" x14ac:dyDescent="0.2">
      <c r="A17" s="10" t="s">
        <v>16</v>
      </c>
      <c r="B17" s="14">
        <v>35.530446361196901</v>
      </c>
      <c r="C17" s="14">
        <v>40.2495528215943</v>
      </c>
      <c r="D17" s="14">
        <v>45.400185266937001</v>
      </c>
      <c r="E17" s="14">
        <v>45.736579045200699</v>
      </c>
      <c r="F17" s="14">
        <v>41.723113816564997</v>
      </c>
      <c r="G17" s="14">
        <v>35.646249039447802</v>
      </c>
      <c r="H17" s="14">
        <v>35.383702493417097</v>
      </c>
      <c r="I17" s="14">
        <v>27.455724796973101</v>
      </c>
      <c r="J17" s="14">
        <v>31.550784455930501</v>
      </c>
    </row>
    <row r="18" spans="1:10" x14ac:dyDescent="0.2">
      <c r="A18" s="12" t="s">
        <v>17</v>
      </c>
      <c r="B18" s="16">
        <v>65.537730387400003</v>
      </c>
      <c r="C18" s="16">
        <v>80.638958154730005</v>
      </c>
      <c r="D18" s="16">
        <v>87.134174638001099</v>
      </c>
      <c r="E18" s="16">
        <v>90.522011170269394</v>
      </c>
      <c r="F18" s="16">
        <v>88.070249856234298</v>
      </c>
      <c r="G18" s="16">
        <v>84.6532791989831</v>
      </c>
      <c r="H18" s="16">
        <v>84.529165461331402</v>
      </c>
      <c r="I18" s="16">
        <v>71.536713365016695</v>
      </c>
      <c r="J18" s="16">
        <v>82.817701357529103</v>
      </c>
    </row>
    <row r="20" spans="1:10" x14ac:dyDescent="0.2">
      <c r="A20" s="13" t="s">
        <v>20</v>
      </c>
    </row>
    <row r="21" spans="1:10" x14ac:dyDescent="0.2">
      <c r="A21" s="13" t="s">
        <v>81</v>
      </c>
    </row>
    <row r="22" spans="1:10" x14ac:dyDescent="0.2">
      <c r="A22" s="13" t="s">
        <v>82</v>
      </c>
    </row>
    <row r="23" spans="1:10" x14ac:dyDescent="0.2">
      <c r="A23" s="13" t="s">
        <v>28</v>
      </c>
    </row>
    <row r="24" spans="1:10" x14ac:dyDescent="0.2">
      <c r="A24" s="13" t="s">
        <v>24</v>
      </c>
    </row>
    <row r="25" spans="1:10" x14ac:dyDescent="0.2">
      <c r="A25" s="13"/>
    </row>
    <row r="26" spans="1:10" x14ac:dyDescent="0.2">
      <c r="A26" s="13" t="s">
        <v>141</v>
      </c>
    </row>
    <row r="27" spans="1:10" x14ac:dyDescent="0.2">
      <c r="A27" s="13" t="s">
        <v>276</v>
      </c>
    </row>
  </sheetData>
  <mergeCells count="1">
    <mergeCell ref="B6:J6"/>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J77"/>
  <sheetViews>
    <sheetView showGridLines="0" workbookViewId="0">
      <pane xSplit="1" ySplit="6" topLeftCell="B55"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HYPERLINK("#'Contents'!A23", "Link to contents")</f>
        <v>Link to contents</v>
      </c>
    </row>
    <row r="3" spans="1:10" ht="15" x14ac:dyDescent="0.25">
      <c r="A3" s="2" t="s">
        <v>86</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1701</v>
      </c>
      <c r="C7" s="8">
        <v>2178</v>
      </c>
      <c r="D7" s="8">
        <v>2552</v>
      </c>
      <c r="E7" s="8">
        <v>2743</v>
      </c>
      <c r="F7" s="8">
        <v>2635</v>
      </c>
      <c r="G7" s="8">
        <v>2540</v>
      </c>
      <c r="H7" s="8">
        <v>2618</v>
      </c>
      <c r="I7" s="8">
        <v>2132</v>
      </c>
      <c r="J7" s="8">
        <v>3080</v>
      </c>
    </row>
    <row r="8" spans="1:10" x14ac:dyDescent="0.2">
      <c r="A8" s="22" t="s">
        <v>87</v>
      </c>
      <c r="B8" s="7">
        <v>177</v>
      </c>
      <c r="C8" s="7">
        <v>244</v>
      </c>
      <c r="D8" s="7">
        <v>275</v>
      </c>
      <c r="E8" s="7">
        <v>366</v>
      </c>
      <c r="F8" s="7">
        <v>337</v>
      </c>
      <c r="G8" s="7">
        <v>297</v>
      </c>
      <c r="H8" s="7">
        <v>320</v>
      </c>
      <c r="I8" s="7">
        <v>286</v>
      </c>
      <c r="J8" s="7">
        <v>344</v>
      </c>
    </row>
    <row r="9" spans="1:10" x14ac:dyDescent="0.2">
      <c r="A9" s="22" t="s">
        <v>88</v>
      </c>
      <c r="B9" s="7">
        <v>114</v>
      </c>
      <c r="C9" s="7">
        <v>147</v>
      </c>
      <c r="D9" s="7">
        <v>176</v>
      </c>
      <c r="E9" s="7">
        <v>193</v>
      </c>
      <c r="F9" s="7">
        <v>180</v>
      </c>
      <c r="G9" s="7">
        <v>214</v>
      </c>
      <c r="H9" s="7">
        <v>210</v>
      </c>
      <c r="I9" s="7">
        <v>181</v>
      </c>
      <c r="J9" s="7">
        <v>280</v>
      </c>
    </row>
    <row r="10" spans="1:10" x14ac:dyDescent="0.2">
      <c r="A10" s="22" t="s">
        <v>89</v>
      </c>
      <c r="B10" s="7">
        <v>1317</v>
      </c>
      <c r="C10" s="7">
        <v>1660</v>
      </c>
      <c r="D10" s="7">
        <v>1945</v>
      </c>
      <c r="E10" s="7">
        <v>1989</v>
      </c>
      <c r="F10" s="7">
        <v>1916</v>
      </c>
      <c r="G10" s="7">
        <v>1821</v>
      </c>
      <c r="H10" s="7">
        <v>1891</v>
      </c>
      <c r="I10" s="7">
        <v>1473</v>
      </c>
      <c r="J10" s="7">
        <v>2223</v>
      </c>
    </row>
    <row r="11" spans="1:10" x14ac:dyDescent="0.2">
      <c r="A11" s="22" t="s">
        <v>90</v>
      </c>
      <c r="B11" s="7">
        <v>93</v>
      </c>
      <c r="C11" s="7">
        <v>127</v>
      </c>
      <c r="D11" s="7">
        <v>156</v>
      </c>
      <c r="E11" s="7">
        <v>195</v>
      </c>
      <c r="F11" s="7">
        <v>202</v>
      </c>
      <c r="G11" s="7">
        <v>208</v>
      </c>
      <c r="H11" s="7">
        <v>197</v>
      </c>
      <c r="I11" s="7">
        <v>192</v>
      </c>
      <c r="J11" s="7">
        <v>233</v>
      </c>
    </row>
    <row r="12" spans="1:10" x14ac:dyDescent="0.2">
      <c r="A12" s="21" t="s">
        <v>15</v>
      </c>
      <c r="B12" s="20">
        <v>1385</v>
      </c>
      <c r="C12" s="20">
        <v>1750</v>
      </c>
      <c r="D12" s="20">
        <v>2080</v>
      </c>
      <c r="E12" s="20">
        <v>2255</v>
      </c>
      <c r="F12" s="20">
        <v>2095</v>
      </c>
      <c r="G12" s="20">
        <v>2052</v>
      </c>
      <c r="H12" s="20">
        <v>2090</v>
      </c>
      <c r="I12" s="20">
        <v>1683</v>
      </c>
      <c r="J12" s="20">
        <v>2453</v>
      </c>
    </row>
    <row r="13" spans="1:10" x14ac:dyDescent="0.2">
      <c r="A13" s="22" t="s">
        <v>87</v>
      </c>
      <c r="B13" s="7">
        <v>118</v>
      </c>
      <c r="C13" s="7">
        <v>171</v>
      </c>
      <c r="D13" s="7">
        <v>182</v>
      </c>
      <c r="E13" s="7">
        <v>264</v>
      </c>
      <c r="F13" s="7">
        <v>225</v>
      </c>
      <c r="G13" s="7">
        <v>209</v>
      </c>
      <c r="H13" s="7">
        <v>221</v>
      </c>
      <c r="I13" s="7">
        <v>188</v>
      </c>
      <c r="J13" s="7">
        <v>209</v>
      </c>
    </row>
    <row r="14" spans="1:10" x14ac:dyDescent="0.2">
      <c r="A14" s="22" t="s">
        <v>52</v>
      </c>
      <c r="B14" s="7">
        <v>166</v>
      </c>
      <c r="C14" s="7">
        <v>158</v>
      </c>
      <c r="D14" s="7">
        <v>203</v>
      </c>
      <c r="E14" s="7">
        <v>178</v>
      </c>
      <c r="F14" s="7">
        <v>175</v>
      </c>
      <c r="G14" s="7">
        <v>153</v>
      </c>
      <c r="H14" s="7">
        <v>150</v>
      </c>
      <c r="I14" s="7">
        <v>101</v>
      </c>
      <c r="J14" s="7">
        <v>142</v>
      </c>
    </row>
    <row r="15" spans="1:10" x14ac:dyDescent="0.2">
      <c r="A15" s="22" t="s">
        <v>88</v>
      </c>
      <c r="B15" s="7">
        <v>72</v>
      </c>
      <c r="C15" s="7">
        <v>88</v>
      </c>
      <c r="D15" s="7">
        <v>118</v>
      </c>
      <c r="E15" s="7">
        <v>147</v>
      </c>
      <c r="F15" s="7">
        <v>124</v>
      </c>
      <c r="G15" s="7">
        <v>154</v>
      </c>
      <c r="H15" s="7">
        <v>143</v>
      </c>
      <c r="I15" s="7">
        <v>126</v>
      </c>
      <c r="J15" s="7">
        <v>209</v>
      </c>
    </row>
    <row r="16" spans="1:10" x14ac:dyDescent="0.2">
      <c r="A16" s="22" t="s">
        <v>89</v>
      </c>
      <c r="B16" s="7">
        <v>981</v>
      </c>
      <c r="C16" s="7">
        <v>1266</v>
      </c>
      <c r="D16" s="7">
        <v>1480</v>
      </c>
      <c r="E16" s="7">
        <v>1526</v>
      </c>
      <c r="F16" s="7">
        <v>1450</v>
      </c>
      <c r="G16" s="7">
        <v>1409</v>
      </c>
      <c r="H16" s="7">
        <v>1463</v>
      </c>
      <c r="I16" s="7">
        <v>1153</v>
      </c>
      <c r="J16" s="7">
        <v>1757</v>
      </c>
    </row>
    <row r="17" spans="1:10" x14ac:dyDescent="0.2">
      <c r="A17" s="22" t="s">
        <v>90</v>
      </c>
      <c r="B17" s="7">
        <v>48</v>
      </c>
      <c r="C17" s="7">
        <v>67</v>
      </c>
      <c r="D17" s="7">
        <v>97</v>
      </c>
      <c r="E17" s="7">
        <v>140</v>
      </c>
      <c r="F17" s="7">
        <v>121</v>
      </c>
      <c r="G17" s="7">
        <v>127</v>
      </c>
      <c r="H17" s="7">
        <v>113</v>
      </c>
      <c r="I17" s="7">
        <v>115</v>
      </c>
      <c r="J17" s="7">
        <v>136</v>
      </c>
    </row>
    <row r="18" spans="1:10" x14ac:dyDescent="0.2">
      <c r="A18" s="21" t="s">
        <v>16</v>
      </c>
      <c r="B18" s="20">
        <v>133</v>
      </c>
      <c r="C18" s="20">
        <v>194</v>
      </c>
      <c r="D18" s="20">
        <v>217</v>
      </c>
      <c r="E18" s="20">
        <v>227</v>
      </c>
      <c r="F18" s="20">
        <v>267</v>
      </c>
      <c r="G18" s="20">
        <v>231</v>
      </c>
      <c r="H18" s="20">
        <v>240</v>
      </c>
      <c r="I18" s="20">
        <v>197</v>
      </c>
      <c r="J18" s="20">
        <v>254</v>
      </c>
    </row>
    <row r="19" spans="1:10" x14ac:dyDescent="0.2">
      <c r="A19" s="22" t="s">
        <v>87</v>
      </c>
      <c r="B19" s="7">
        <v>4</v>
      </c>
      <c r="C19" s="7">
        <v>16</v>
      </c>
      <c r="D19" s="7">
        <v>11</v>
      </c>
      <c r="E19" s="7">
        <v>10</v>
      </c>
      <c r="F19" s="7">
        <v>23</v>
      </c>
      <c r="G19" s="7">
        <v>19</v>
      </c>
      <c r="H19" s="7">
        <v>12</v>
      </c>
      <c r="I19" s="7">
        <v>14</v>
      </c>
      <c r="J19" s="7">
        <v>16</v>
      </c>
    </row>
    <row r="20" spans="1:10" x14ac:dyDescent="0.2">
      <c r="A20" s="22" t="s">
        <v>88</v>
      </c>
      <c r="B20" s="7">
        <v>19</v>
      </c>
      <c r="C20" s="7">
        <v>21</v>
      </c>
      <c r="D20" s="7">
        <v>23</v>
      </c>
      <c r="E20" s="7">
        <v>16</v>
      </c>
      <c r="F20" s="7">
        <v>29</v>
      </c>
      <c r="G20" s="7">
        <v>21</v>
      </c>
      <c r="H20" s="7">
        <v>30</v>
      </c>
      <c r="I20" s="7">
        <v>26</v>
      </c>
      <c r="J20" s="7">
        <v>28</v>
      </c>
    </row>
    <row r="21" spans="1:10" x14ac:dyDescent="0.2">
      <c r="A21" s="22" t="s">
        <v>89</v>
      </c>
      <c r="B21" s="7">
        <v>106</v>
      </c>
      <c r="C21" s="7">
        <v>146</v>
      </c>
      <c r="D21" s="7">
        <v>163</v>
      </c>
      <c r="E21" s="7">
        <v>191</v>
      </c>
      <c r="F21" s="7">
        <v>202</v>
      </c>
      <c r="G21" s="7">
        <v>180</v>
      </c>
      <c r="H21" s="7">
        <v>184</v>
      </c>
      <c r="I21" s="7">
        <v>141</v>
      </c>
      <c r="J21" s="7">
        <v>195</v>
      </c>
    </row>
    <row r="22" spans="1:10" x14ac:dyDescent="0.2">
      <c r="A22" s="22" t="s">
        <v>90</v>
      </c>
      <c r="B22" s="7">
        <v>4</v>
      </c>
      <c r="C22" s="7">
        <v>11</v>
      </c>
      <c r="D22" s="7">
        <v>20</v>
      </c>
      <c r="E22" s="7">
        <v>10</v>
      </c>
      <c r="F22" s="7">
        <v>13</v>
      </c>
      <c r="G22" s="7">
        <v>11</v>
      </c>
      <c r="H22" s="7">
        <v>14</v>
      </c>
      <c r="I22" s="7">
        <v>16</v>
      </c>
      <c r="J22" s="7">
        <v>15</v>
      </c>
    </row>
    <row r="23" spans="1:10" x14ac:dyDescent="0.2">
      <c r="A23" s="21" t="s">
        <v>17</v>
      </c>
      <c r="B23" s="20">
        <v>183</v>
      </c>
      <c r="C23" s="20">
        <v>234</v>
      </c>
      <c r="D23" s="20">
        <v>255</v>
      </c>
      <c r="E23" s="20">
        <v>261</v>
      </c>
      <c r="F23" s="20">
        <v>273</v>
      </c>
      <c r="G23" s="20">
        <v>257</v>
      </c>
      <c r="H23" s="20">
        <v>288</v>
      </c>
      <c r="I23" s="20">
        <v>252</v>
      </c>
      <c r="J23" s="20">
        <v>373</v>
      </c>
    </row>
    <row r="24" spans="1:10" x14ac:dyDescent="0.2">
      <c r="A24" s="22" t="s">
        <v>87</v>
      </c>
      <c r="B24" s="7">
        <v>55</v>
      </c>
      <c r="C24" s="7">
        <v>57</v>
      </c>
      <c r="D24" s="7">
        <v>82</v>
      </c>
      <c r="E24" s="7">
        <v>92</v>
      </c>
      <c r="F24" s="7">
        <v>89</v>
      </c>
      <c r="G24" s="7">
        <v>69</v>
      </c>
      <c r="H24" s="7">
        <v>87</v>
      </c>
      <c r="I24" s="7">
        <v>84</v>
      </c>
      <c r="J24" s="7">
        <v>119</v>
      </c>
    </row>
    <row r="25" spans="1:10" x14ac:dyDescent="0.2">
      <c r="A25" s="22" t="s">
        <v>88</v>
      </c>
      <c r="B25" s="7">
        <v>23</v>
      </c>
      <c r="C25" s="7">
        <v>38</v>
      </c>
      <c r="D25" s="7">
        <v>35</v>
      </c>
      <c r="E25" s="7">
        <v>30</v>
      </c>
      <c r="F25" s="7">
        <v>27</v>
      </c>
      <c r="G25" s="7">
        <v>39</v>
      </c>
      <c r="H25" s="7">
        <v>37</v>
      </c>
      <c r="I25" s="7">
        <v>29</v>
      </c>
      <c r="J25" s="7">
        <v>43</v>
      </c>
    </row>
    <row r="26" spans="1:10" x14ac:dyDescent="0.2">
      <c r="A26" s="22" t="s">
        <v>89</v>
      </c>
      <c r="B26" s="7">
        <v>64</v>
      </c>
      <c r="C26" s="7">
        <v>90</v>
      </c>
      <c r="D26" s="7">
        <v>99</v>
      </c>
      <c r="E26" s="7">
        <v>94</v>
      </c>
      <c r="F26" s="7">
        <v>89</v>
      </c>
      <c r="G26" s="7">
        <v>79</v>
      </c>
      <c r="H26" s="7">
        <v>94</v>
      </c>
      <c r="I26" s="7">
        <v>78</v>
      </c>
      <c r="J26" s="7">
        <v>129</v>
      </c>
    </row>
    <row r="27" spans="1:10" x14ac:dyDescent="0.2">
      <c r="A27" s="23" t="s">
        <v>90</v>
      </c>
      <c r="B27" s="11">
        <v>41</v>
      </c>
      <c r="C27" s="11">
        <v>49</v>
      </c>
      <c r="D27" s="11">
        <v>39</v>
      </c>
      <c r="E27" s="11">
        <v>45</v>
      </c>
      <c r="F27" s="11">
        <v>68</v>
      </c>
      <c r="G27" s="11">
        <v>70</v>
      </c>
      <c r="H27" s="11">
        <v>70</v>
      </c>
      <c r="I27" s="11">
        <v>61</v>
      </c>
      <c r="J27" s="11">
        <v>82</v>
      </c>
    </row>
    <row r="28" spans="1:10" x14ac:dyDescent="0.2">
      <c r="A28" s="9" t="s">
        <v>18</v>
      </c>
      <c r="B28" s="8">
        <v>12938</v>
      </c>
      <c r="C28" s="8">
        <v>16064</v>
      </c>
      <c r="D28" s="8">
        <v>19598</v>
      </c>
      <c r="E28" s="8">
        <v>20668</v>
      </c>
      <c r="F28" s="8">
        <v>19393</v>
      </c>
      <c r="G28" s="8">
        <v>17726</v>
      </c>
      <c r="H28" s="8">
        <v>18210</v>
      </c>
      <c r="I28" s="8">
        <v>14920</v>
      </c>
      <c r="J28" s="8">
        <v>18194</v>
      </c>
    </row>
    <row r="29" spans="1:10" x14ac:dyDescent="0.2">
      <c r="A29" s="22" t="s">
        <v>87</v>
      </c>
      <c r="B29" s="7">
        <v>1382</v>
      </c>
      <c r="C29" s="7">
        <v>1870</v>
      </c>
      <c r="D29" s="7">
        <v>2170</v>
      </c>
      <c r="E29" s="7">
        <v>2625</v>
      </c>
      <c r="F29" s="7">
        <v>2527</v>
      </c>
      <c r="G29" s="7">
        <v>2272</v>
      </c>
      <c r="H29" s="7">
        <v>2397</v>
      </c>
      <c r="I29" s="7">
        <v>1953</v>
      </c>
      <c r="J29" s="7">
        <v>2039</v>
      </c>
    </row>
    <row r="30" spans="1:10" x14ac:dyDescent="0.2">
      <c r="A30" s="22" t="s">
        <v>88</v>
      </c>
      <c r="B30" s="7">
        <v>1064</v>
      </c>
      <c r="C30" s="7">
        <v>1270</v>
      </c>
      <c r="D30" s="7">
        <v>1539</v>
      </c>
      <c r="E30" s="7">
        <v>1710</v>
      </c>
      <c r="F30" s="7">
        <v>1725</v>
      </c>
      <c r="G30" s="7">
        <v>1576</v>
      </c>
      <c r="H30" s="7">
        <v>1846</v>
      </c>
      <c r="I30" s="7">
        <v>1563</v>
      </c>
      <c r="J30" s="7">
        <v>1892</v>
      </c>
    </row>
    <row r="31" spans="1:10" x14ac:dyDescent="0.2">
      <c r="A31" s="22" t="s">
        <v>89</v>
      </c>
      <c r="B31" s="7">
        <v>9737</v>
      </c>
      <c r="C31" s="7">
        <v>11921</v>
      </c>
      <c r="D31" s="7">
        <v>14659</v>
      </c>
      <c r="E31" s="7">
        <v>14973</v>
      </c>
      <c r="F31" s="7">
        <v>13457</v>
      </c>
      <c r="G31" s="7">
        <v>11970</v>
      </c>
      <c r="H31" s="7">
        <v>12214</v>
      </c>
      <c r="I31" s="7">
        <v>9755</v>
      </c>
      <c r="J31" s="7">
        <v>12674</v>
      </c>
    </row>
    <row r="32" spans="1:10" x14ac:dyDescent="0.2">
      <c r="A32" s="22" t="s">
        <v>90</v>
      </c>
      <c r="B32" s="7">
        <v>755</v>
      </c>
      <c r="C32" s="7">
        <v>1003</v>
      </c>
      <c r="D32" s="7">
        <v>1230</v>
      </c>
      <c r="E32" s="7">
        <v>1360</v>
      </c>
      <c r="F32" s="7">
        <v>1684</v>
      </c>
      <c r="G32" s="7">
        <v>1908</v>
      </c>
      <c r="H32" s="7">
        <v>1753</v>
      </c>
      <c r="I32" s="7">
        <v>1649</v>
      </c>
      <c r="J32" s="7">
        <v>1589</v>
      </c>
    </row>
    <row r="33" spans="1:10" x14ac:dyDescent="0.2">
      <c r="A33" s="21" t="s">
        <v>15</v>
      </c>
      <c r="B33" s="20">
        <v>9920</v>
      </c>
      <c r="C33" s="20">
        <v>12316</v>
      </c>
      <c r="D33" s="20">
        <v>15435</v>
      </c>
      <c r="E33" s="20">
        <v>16289</v>
      </c>
      <c r="F33" s="20">
        <v>15195</v>
      </c>
      <c r="G33" s="20">
        <v>13725</v>
      </c>
      <c r="H33" s="20">
        <v>14189</v>
      </c>
      <c r="I33" s="20">
        <v>11510</v>
      </c>
      <c r="J33" s="20">
        <v>14259</v>
      </c>
    </row>
    <row r="34" spans="1:10" x14ac:dyDescent="0.2">
      <c r="A34" s="22" t="s">
        <v>87</v>
      </c>
      <c r="B34" s="7">
        <v>835</v>
      </c>
      <c r="C34" s="7">
        <v>1125</v>
      </c>
      <c r="D34" s="7">
        <v>1423</v>
      </c>
      <c r="E34" s="7">
        <v>1706</v>
      </c>
      <c r="F34" s="7">
        <v>1636</v>
      </c>
      <c r="G34" s="7">
        <v>1490</v>
      </c>
      <c r="H34" s="7">
        <v>1585</v>
      </c>
      <c r="I34" s="7">
        <v>1243</v>
      </c>
      <c r="J34" s="7">
        <v>1300</v>
      </c>
    </row>
    <row r="35" spans="1:10" x14ac:dyDescent="0.2">
      <c r="A35" s="22" t="s">
        <v>52</v>
      </c>
      <c r="B35" s="7">
        <v>2403</v>
      </c>
      <c r="C35" s="7">
        <v>2826</v>
      </c>
      <c r="D35" s="7">
        <v>3372</v>
      </c>
      <c r="E35" s="7">
        <v>3483</v>
      </c>
      <c r="F35" s="7">
        <v>2805</v>
      </c>
      <c r="G35" s="7">
        <v>2149</v>
      </c>
      <c r="H35" s="7">
        <v>2245</v>
      </c>
      <c r="I35" s="7">
        <v>1742</v>
      </c>
      <c r="J35" s="7">
        <v>1805</v>
      </c>
    </row>
    <row r="36" spans="1:10" x14ac:dyDescent="0.2">
      <c r="A36" s="22" t="s">
        <v>88</v>
      </c>
      <c r="B36" s="7">
        <v>653</v>
      </c>
      <c r="C36" s="7">
        <v>813</v>
      </c>
      <c r="D36" s="7">
        <v>996</v>
      </c>
      <c r="E36" s="7">
        <v>1090</v>
      </c>
      <c r="F36" s="7">
        <v>1138</v>
      </c>
      <c r="G36" s="7">
        <v>1090</v>
      </c>
      <c r="H36" s="7">
        <v>1235</v>
      </c>
      <c r="I36" s="7">
        <v>1054</v>
      </c>
      <c r="J36" s="7">
        <v>1367</v>
      </c>
    </row>
    <row r="37" spans="1:10" x14ac:dyDescent="0.2">
      <c r="A37" s="22" t="s">
        <v>89</v>
      </c>
      <c r="B37" s="7">
        <v>5719</v>
      </c>
      <c r="C37" s="7">
        <v>7128</v>
      </c>
      <c r="D37" s="7">
        <v>9047</v>
      </c>
      <c r="E37" s="7">
        <v>9255</v>
      </c>
      <c r="F37" s="7">
        <v>8739</v>
      </c>
      <c r="G37" s="7">
        <v>8040</v>
      </c>
      <c r="H37" s="7">
        <v>8209</v>
      </c>
      <c r="I37" s="7">
        <v>6553</v>
      </c>
      <c r="J37" s="7">
        <v>8886</v>
      </c>
    </row>
    <row r="38" spans="1:10" x14ac:dyDescent="0.2">
      <c r="A38" s="22" t="s">
        <v>90</v>
      </c>
      <c r="B38" s="7">
        <v>310</v>
      </c>
      <c r="C38" s="7">
        <v>424</v>
      </c>
      <c r="D38" s="7">
        <v>597</v>
      </c>
      <c r="E38" s="7">
        <v>755</v>
      </c>
      <c r="F38" s="7">
        <v>877</v>
      </c>
      <c r="G38" s="7">
        <v>956</v>
      </c>
      <c r="H38" s="7">
        <v>915</v>
      </c>
      <c r="I38" s="7">
        <v>918</v>
      </c>
      <c r="J38" s="7">
        <v>901</v>
      </c>
    </row>
    <row r="39" spans="1:10" x14ac:dyDescent="0.2">
      <c r="A39" s="21" t="s">
        <v>16</v>
      </c>
      <c r="B39" s="20">
        <v>1082</v>
      </c>
      <c r="C39" s="20">
        <v>1219</v>
      </c>
      <c r="D39" s="20">
        <v>1416</v>
      </c>
      <c r="E39" s="20">
        <v>1432</v>
      </c>
      <c r="F39" s="20">
        <v>1264</v>
      </c>
      <c r="G39" s="20">
        <v>1116</v>
      </c>
      <c r="H39" s="20">
        <v>1120</v>
      </c>
      <c r="I39" s="20">
        <v>880</v>
      </c>
      <c r="J39" s="20">
        <v>1004</v>
      </c>
    </row>
    <row r="40" spans="1:10" x14ac:dyDescent="0.2">
      <c r="A40" s="22" t="s">
        <v>87</v>
      </c>
      <c r="B40" s="7">
        <v>60</v>
      </c>
      <c r="C40" s="7">
        <v>90</v>
      </c>
      <c r="D40" s="7">
        <v>99</v>
      </c>
      <c r="E40" s="7">
        <v>93</v>
      </c>
      <c r="F40" s="7">
        <v>77</v>
      </c>
      <c r="G40" s="7">
        <v>73</v>
      </c>
      <c r="H40" s="7">
        <v>77</v>
      </c>
      <c r="I40" s="7">
        <v>54</v>
      </c>
      <c r="J40" s="7">
        <v>54</v>
      </c>
    </row>
    <row r="41" spans="1:10" x14ac:dyDescent="0.2">
      <c r="A41" s="22" t="s">
        <v>88</v>
      </c>
      <c r="B41" s="7">
        <v>132</v>
      </c>
      <c r="C41" s="7">
        <v>133</v>
      </c>
      <c r="D41" s="7">
        <v>130</v>
      </c>
      <c r="E41" s="7">
        <v>162</v>
      </c>
      <c r="F41" s="7">
        <v>158</v>
      </c>
      <c r="G41" s="7">
        <v>117</v>
      </c>
      <c r="H41" s="7">
        <v>133</v>
      </c>
      <c r="I41" s="7">
        <v>111</v>
      </c>
      <c r="J41" s="7">
        <v>143</v>
      </c>
    </row>
    <row r="42" spans="1:10" x14ac:dyDescent="0.2">
      <c r="A42" s="22" t="s">
        <v>89</v>
      </c>
      <c r="B42" s="7">
        <v>855</v>
      </c>
      <c r="C42" s="7">
        <v>952</v>
      </c>
      <c r="D42" s="7">
        <v>1142</v>
      </c>
      <c r="E42" s="7">
        <v>1133</v>
      </c>
      <c r="F42" s="7">
        <v>990</v>
      </c>
      <c r="G42" s="7">
        <v>883</v>
      </c>
      <c r="H42" s="7">
        <v>862</v>
      </c>
      <c r="I42" s="7">
        <v>676</v>
      </c>
      <c r="J42" s="7">
        <v>769</v>
      </c>
    </row>
    <row r="43" spans="1:10" x14ac:dyDescent="0.2">
      <c r="A43" s="22" t="s">
        <v>90</v>
      </c>
      <c r="B43" s="7">
        <v>35</v>
      </c>
      <c r="C43" s="7">
        <v>44</v>
      </c>
      <c r="D43" s="7">
        <v>45</v>
      </c>
      <c r="E43" s="7">
        <v>44</v>
      </c>
      <c r="F43" s="7">
        <v>39</v>
      </c>
      <c r="G43" s="7">
        <v>43</v>
      </c>
      <c r="H43" s="7">
        <v>48</v>
      </c>
      <c r="I43" s="7">
        <v>39</v>
      </c>
      <c r="J43" s="7">
        <v>38</v>
      </c>
    </row>
    <row r="44" spans="1:10" x14ac:dyDescent="0.2">
      <c r="A44" s="21" t="s">
        <v>17</v>
      </c>
      <c r="B44" s="20">
        <v>1936</v>
      </c>
      <c r="C44" s="20">
        <v>2529</v>
      </c>
      <c r="D44" s="20">
        <v>2747</v>
      </c>
      <c r="E44" s="20">
        <v>2947</v>
      </c>
      <c r="F44" s="20">
        <v>2934</v>
      </c>
      <c r="G44" s="20">
        <v>2885</v>
      </c>
      <c r="H44" s="20">
        <v>2901</v>
      </c>
      <c r="I44" s="20">
        <v>2530</v>
      </c>
      <c r="J44" s="20">
        <v>2931</v>
      </c>
    </row>
    <row r="45" spans="1:10" x14ac:dyDescent="0.2">
      <c r="A45" s="22" t="s">
        <v>87</v>
      </c>
      <c r="B45" s="7">
        <v>487</v>
      </c>
      <c r="C45" s="7">
        <v>655</v>
      </c>
      <c r="D45" s="7">
        <v>648</v>
      </c>
      <c r="E45" s="7">
        <v>826</v>
      </c>
      <c r="F45" s="7">
        <v>814</v>
      </c>
      <c r="G45" s="7">
        <v>709</v>
      </c>
      <c r="H45" s="7">
        <v>735</v>
      </c>
      <c r="I45" s="7">
        <v>656</v>
      </c>
      <c r="J45" s="7">
        <v>685</v>
      </c>
    </row>
    <row r="46" spans="1:10" x14ac:dyDescent="0.2">
      <c r="A46" s="22" t="s">
        <v>88</v>
      </c>
      <c r="B46" s="7">
        <v>279</v>
      </c>
      <c r="C46" s="7">
        <v>324</v>
      </c>
      <c r="D46" s="7">
        <v>413</v>
      </c>
      <c r="E46" s="7">
        <v>458</v>
      </c>
      <c r="F46" s="7">
        <v>429</v>
      </c>
      <c r="G46" s="7">
        <v>369</v>
      </c>
      <c r="H46" s="7">
        <v>478</v>
      </c>
      <c r="I46" s="7">
        <v>398</v>
      </c>
      <c r="J46" s="7">
        <v>382</v>
      </c>
    </row>
    <row r="47" spans="1:10" x14ac:dyDescent="0.2">
      <c r="A47" s="22" t="s">
        <v>89</v>
      </c>
      <c r="B47" s="7">
        <v>760</v>
      </c>
      <c r="C47" s="7">
        <v>1015</v>
      </c>
      <c r="D47" s="7">
        <v>1098</v>
      </c>
      <c r="E47" s="7">
        <v>1102</v>
      </c>
      <c r="F47" s="7">
        <v>923</v>
      </c>
      <c r="G47" s="7">
        <v>898</v>
      </c>
      <c r="H47" s="7">
        <v>898</v>
      </c>
      <c r="I47" s="7">
        <v>784</v>
      </c>
      <c r="J47" s="7">
        <v>1214</v>
      </c>
    </row>
    <row r="48" spans="1:10" x14ac:dyDescent="0.2">
      <c r="A48" s="23" t="s">
        <v>90</v>
      </c>
      <c r="B48" s="11">
        <v>410</v>
      </c>
      <c r="C48" s="11">
        <v>535</v>
      </c>
      <c r="D48" s="11">
        <v>588</v>
      </c>
      <c r="E48" s="11">
        <v>561</v>
      </c>
      <c r="F48" s="11">
        <v>768</v>
      </c>
      <c r="G48" s="11">
        <v>909</v>
      </c>
      <c r="H48" s="11">
        <v>790</v>
      </c>
      <c r="I48" s="11">
        <v>692</v>
      </c>
      <c r="J48" s="11">
        <v>650</v>
      </c>
    </row>
    <row r="49" spans="1:10" x14ac:dyDescent="0.2">
      <c r="A49" s="9" t="s">
        <v>19</v>
      </c>
      <c r="B49" s="8">
        <v>15218</v>
      </c>
      <c r="C49" s="8">
        <v>18678</v>
      </c>
      <c r="D49" s="8">
        <v>22684</v>
      </c>
      <c r="E49" s="8">
        <v>23866</v>
      </c>
      <c r="F49" s="8">
        <v>22370</v>
      </c>
      <c r="G49" s="8">
        <v>20517</v>
      </c>
      <c r="H49" s="8">
        <v>21090</v>
      </c>
      <c r="I49" s="8">
        <v>17192</v>
      </c>
      <c r="J49" s="8">
        <v>21404</v>
      </c>
    </row>
    <row r="50" spans="1:10" x14ac:dyDescent="0.2">
      <c r="A50" s="22" t="s">
        <v>87</v>
      </c>
      <c r="B50" s="7">
        <v>1624</v>
      </c>
      <c r="C50" s="7">
        <v>2163</v>
      </c>
      <c r="D50" s="7">
        <v>2523</v>
      </c>
      <c r="E50" s="7">
        <v>3053</v>
      </c>
      <c r="F50" s="7">
        <v>2902</v>
      </c>
      <c r="G50" s="7">
        <v>2592</v>
      </c>
      <c r="H50" s="7">
        <v>2757</v>
      </c>
      <c r="I50" s="7">
        <v>2260</v>
      </c>
      <c r="J50" s="7">
        <v>2405</v>
      </c>
    </row>
    <row r="51" spans="1:10" x14ac:dyDescent="0.2">
      <c r="A51" s="22" t="s">
        <v>88</v>
      </c>
      <c r="B51" s="7">
        <v>1279</v>
      </c>
      <c r="C51" s="7">
        <v>1466</v>
      </c>
      <c r="D51" s="7">
        <v>1796</v>
      </c>
      <c r="E51" s="7">
        <v>1965</v>
      </c>
      <c r="F51" s="7">
        <v>1970</v>
      </c>
      <c r="G51" s="7">
        <v>1826</v>
      </c>
      <c r="H51" s="7">
        <v>2105</v>
      </c>
      <c r="I51" s="7">
        <v>1784</v>
      </c>
      <c r="J51" s="7">
        <v>2202</v>
      </c>
    </row>
    <row r="52" spans="1:10" x14ac:dyDescent="0.2">
      <c r="A52" s="22" t="s">
        <v>89</v>
      </c>
      <c r="B52" s="7">
        <v>11390</v>
      </c>
      <c r="C52" s="7">
        <v>13867</v>
      </c>
      <c r="D52" s="7">
        <v>16944</v>
      </c>
      <c r="E52" s="7">
        <v>17231</v>
      </c>
      <c r="F52" s="7">
        <v>15571</v>
      </c>
      <c r="G52" s="7">
        <v>13948</v>
      </c>
      <c r="H52" s="7">
        <v>14247</v>
      </c>
      <c r="I52" s="7">
        <v>11281</v>
      </c>
      <c r="J52" s="7">
        <v>14958</v>
      </c>
    </row>
    <row r="53" spans="1:10" x14ac:dyDescent="0.2">
      <c r="A53" s="22" t="s">
        <v>90</v>
      </c>
      <c r="B53" s="7">
        <v>925</v>
      </c>
      <c r="C53" s="7">
        <v>1182</v>
      </c>
      <c r="D53" s="7">
        <v>1421</v>
      </c>
      <c r="E53" s="7">
        <v>1617</v>
      </c>
      <c r="F53" s="7">
        <v>1927</v>
      </c>
      <c r="G53" s="7">
        <v>2151</v>
      </c>
      <c r="H53" s="7">
        <v>1981</v>
      </c>
      <c r="I53" s="7">
        <v>1867</v>
      </c>
      <c r="J53" s="7">
        <v>1839</v>
      </c>
    </row>
    <row r="54" spans="1:10" x14ac:dyDescent="0.2">
      <c r="A54" s="21" t="s">
        <v>15</v>
      </c>
      <c r="B54" s="20">
        <v>11668</v>
      </c>
      <c r="C54" s="20">
        <v>14356</v>
      </c>
      <c r="D54" s="20">
        <v>17876</v>
      </c>
      <c r="E54" s="20">
        <v>18852</v>
      </c>
      <c r="F54" s="20">
        <v>17514</v>
      </c>
      <c r="G54" s="20">
        <v>15934</v>
      </c>
      <c r="H54" s="20">
        <v>16437</v>
      </c>
      <c r="I54" s="20">
        <v>13280</v>
      </c>
      <c r="J54" s="20">
        <v>16804</v>
      </c>
    </row>
    <row r="55" spans="1:10" x14ac:dyDescent="0.2">
      <c r="A55" s="22" t="s">
        <v>87</v>
      </c>
      <c r="B55" s="7">
        <v>982</v>
      </c>
      <c r="C55" s="7">
        <v>1318</v>
      </c>
      <c r="D55" s="7">
        <v>1639</v>
      </c>
      <c r="E55" s="7">
        <v>2000</v>
      </c>
      <c r="F55" s="7">
        <v>1882</v>
      </c>
      <c r="G55" s="7">
        <v>1711</v>
      </c>
      <c r="H55" s="7">
        <v>1823</v>
      </c>
      <c r="I55" s="7">
        <v>1439</v>
      </c>
      <c r="J55" s="7">
        <v>1524</v>
      </c>
    </row>
    <row r="56" spans="1:10" x14ac:dyDescent="0.2">
      <c r="A56" s="22" t="s">
        <v>52</v>
      </c>
      <c r="B56" s="7">
        <v>2660</v>
      </c>
      <c r="C56" s="7">
        <v>3066</v>
      </c>
      <c r="D56" s="7">
        <v>3661</v>
      </c>
      <c r="E56" s="7">
        <v>3742</v>
      </c>
      <c r="F56" s="7">
        <v>3029</v>
      </c>
      <c r="G56" s="7">
        <v>2342</v>
      </c>
      <c r="H56" s="7">
        <v>2429</v>
      </c>
      <c r="I56" s="7">
        <v>1854</v>
      </c>
      <c r="J56" s="7">
        <v>1954</v>
      </c>
    </row>
    <row r="57" spans="1:10" x14ac:dyDescent="0.2">
      <c r="A57" s="22" t="s">
        <v>88</v>
      </c>
      <c r="B57" s="7">
        <v>771</v>
      </c>
      <c r="C57" s="7">
        <v>922</v>
      </c>
      <c r="D57" s="7">
        <v>1149</v>
      </c>
      <c r="E57" s="7">
        <v>1267</v>
      </c>
      <c r="F57" s="7">
        <v>1292</v>
      </c>
      <c r="G57" s="7">
        <v>1265</v>
      </c>
      <c r="H57" s="7">
        <v>1404</v>
      </c>
      <c r="I57" s="7">
        <v>1199</v>
      </c>
      <c r="J57" s="7">
        <v>1595</v>
      </c>
    </row>
    <row r="58" spans="1:10" x14ac:dyDescent="0.2">
      <c r="A58" s="22" t="s">
        <v>89</v>
      </c>
      <c r="B58" s="7">
        <v>6874</v>
      </c>
      <c r="C58" s="7">
        <v>8537</v>
      </c>
      <c r="D58" s="7">
        <v>10720</v>
      </c>
      <c r="E58" s="7">
        <v>10923</v>
      </c>
      <c r="F58" s="7">
        <v>10294</v>
      </c>
      <c r="G58" s="7">
        <v>9525</v>
      </c>
      <c r="H58" s="7">
        <v>9744</v>
      </c>
      <c r="I58" s="7">
        <v>7742</v>
      </c>
      <c r="J58" s="7">
        <v>10686</v>
      </c>
    </row>
    <row r="59" spans="1:10" x14ac:dyDescent="0.2">
      <c r="A59" s="22" t="s">
        <v>90</v>
      </c>
      <c r="B59" s="7">
        <v>381</v>
      </c>
      <c r="C59" s="7">
        <v>513</v>
      </c>
      <c r="D59" s="7">
        <v>707</v>
      </c>
      <c r="E59" s="7">
        <v>920</v>
      </c>
      <c r="F59" s="7">
        <v>1017</v>
      </c>
      <c r="G59" s="7">
        <v>1091</v>
      </c>
      <c r="H59" s="7">
        <v>1037</v>
      </c>
      <c r="I59" s="7">
        <v>1046</v>
      </c>
      <c r="J59" s="7">
        <v>1045</v>
      </c>
    </row>
    <row r="60" spans="1:10" x14ac:dyDescent="0.2">
      <c r="A60" s="21" t="s">
        <v>16</v>
      </c>
      <c r="B60" s="20">
        <v>1248</v>
      </c>
      <c r="C60" s="20">
        <v>1439</v>
      </c>
      <c r="D60" s="20">
        <v>1647</v>
      </c>
      <c r="E60" s="20">
        <v>1683</v>
      </c>
      <c r="F60" s="20">
        <v>1561</v>
      </c>
      <c r="G60" s="20">
        <v>1358</v>
      </c>
      <c r="H60" s="20">
        <v>1373</v>
      </c>
      <c r="I60" s="20">
        <v>1085</v>
      </c>
      <c r="J60" s="20">
        <v>1269</v>
      </c>
    </row>
    <row r="61" spans="1:10" x14ac:dyDescent="0.2">
      <c r="A61" s="22" t="s">
        <v>87</v>
      </c>
      <c r="B61" s="7">
        <v>66</v>
      </c>
      <c r="C61" s="7">
        <v>108</v>
      </c>
      <c r="D61" s="7">
        <v>112</v>
      </c>
      <c r="E61" s="7">
        <v>107</v>
      </c>
      <c r="F61" s="7">
        <v>100</v>
      </c>
      <c r="G61" s="7">
        <v>92</v>
      </c>
      <c r="H61" s="7">
        <v>91</v>
      </c>
      <c r="I61" s="7">
        <v>68</v>
      </c>
      <c r="J61" s="7">
        <v>70</v>
      </c>
    </row>
    <row r="62" spans="1:10" x14ac:dyDescent="0.2">
      <c r="A62" s="22" t="s">
        <v>88</v>
      </c>
      <c r="B62" s="7">
        <v>158</v>
      </c>
      <c r="C62" s="7">
        <v>160</v>
      </c>
      <c r="D62" s="7">
        <v>155</v>
      </c>
      <c r="E62" s="7">
        <v>180</v>
      </c>
      <c r="F62" s="7">
        <v>194</v>
      </c>
      <c r="G62" s="7">
        <v>140</v>
      </c>
      <c r="H62" s="7">
        <v>165</v>
      </c>
      <c r="I62" s="7">
        <v>141</v>
      </c>
      <c r="J62" s="7">
        <v>173</v>
      </c>
    </row>
    <row r="63" spans="1:10" x14ac:dyDescent="0.2">
      <c r="A63" s="22" t="s">
        <v>89</v>
      </c>
      <c r="B63" s="7">
        <v>983</v>
      </c>
      <c r="C63" s="7">
        <v>1114</v>
      </c>
      <c r="D63" s="7">
        <v>1315</v>
      </c>
      <c r="E63" s="7">
        <v>1342</v>
      </c>
      <c r="F63" s="7">
        <v>1213</v>
      </c>
      <c r="G63" s="7">
        <v>1070</v>
      </c>
      <c r="H63" s="7">
        <v>1053</v>
      </c>
      <c r="I63" s="7">
        <v>819</v>
      </c>
      <c r="J63" s="7">
        <v>971</v>
      </c>
    </row>
    <row r="64" spans="1:10" x14ac:dyDescent="0.2">
      <c r="A64" s="22" t="s">
        <v>90</v>
      </c>
      <c r="B64" s="7">
        <v>41</v>
      </c>
      <c r="C64" s="7">
        <v>57</v>
      </c>
      <c r="D64" s="7">
        <v>65</v>
      </c>
      <c r="E64" s="7">
        <v>54</v>
      </c>
      <c r="F64" s="7">
        <v>54</v>
      </c>
      <c r="G64" s="7">
        <v>56</v>
      </c>
      <c r="H64" s="7">
        <v>64</v>
      </c>
      <c r="I64" s="7">
        <v>57</v>
      </c>
      <c r="J64" s="7">
        <v>55</v>
      </c>
    </row>
    <row r="65" spans="1:10" x14ac:dyDescent="0.2">
      <c r="A65" s="21" t="s">
        <v>17</v>
      </c>
      <c r="B65" s="20">
        <v>2302</v>
      </c>
      <c r="C65" s="20">
        <v>2883</v>
      </c>
      <c r="D65" s="20">
        <v>3161</v>
      </c>
      <c r="E65" s="20">
        <v>3331</v>
      </c>
      <c r="F65" s="20">
        <v>3295</v>
      </c>
      <c r="G65" s="20">
        <v>3225</v>
      </c>
      <c r="H65" s="20">
        <v>3280</v>
      </c>
      <c r="I65" s="20">
        <v>2827</v>
      </c>
      <c r="J65" s="20">
        <v>3331</v>
      </c>
    </row>
    <row r="66" spans="1:10" x14ac:dyDescent="0.2">
      <c r="A66" s="22" t="s">
        <v>87</v>
      </c>
      <c r="B66" s="7">
        <v>576</v>
      </c>
      <c r="C66" s="7">
        <v>737</v>
      </c>
      <c r="D66" s="7">
        <v>772</v>
      </c>
      <c r="E66" s="7">
        <v>946</v>
      </c>
      <c r="F66" s="7">
        <v>920</v>
      </c>
      <c r="G66" s="7">
        <v>789</v>
      </c>
      <c r="H66" s="7">
        <v>843</v>
      </c>
      <c r="I66" s="7">
        <v>753</v>
      </c>
      <c r="J66" s="7">
        <v>811</v>
      </c>
    </row>
    <row r="67" spans="1:10" x14ac:dyDescent="0.2">
      <c r="A67" s="22" t="s">
        <v>88</v>
      </c>
      <c r="B67" s="7">
        <v>350</v>
      </c>
      <c r="C67" s="7">
        <v>384</v>
      </c>
      <c r="D67" s="7">
        <v>492</v>
      </c>
      <c r="E67" s="7">
        <v>518</v>
      </c>
      <c r="F67" s="7">
        <v>484</v>
      </c>
      <c r="G67" s="7">
        <v>421</v>
      </c>
      <c r="H67" s="7">
        <v>536</v>
      </c>
      <c r="I67" s="7">
        <v>444</v>
      </c>
      <c r="J67" s="7">
        <v>434</v>
      </c>
    </row>
    <row r="68" spans="1:10" x14ac:dyDescent="0.2">
      <c r="A68" s="22" t="s">
        <v>89</v>
      </c>
      <c r="B68" s="7">
        <v>873</v>
      </c>
      <c r="C68" s="7">
        <v>1150</v>
      </c>
      <c r="D68" s="7">
        <v>1248</v>
      </c>
      <c r="E68" s="7">
        <v>1224</v>
      </c>
      <c r="F68" s="7">
        <v>1035</v>
      </c>
      <c r="G68" s="7">
        <v>1011</v>
      </c>
      <c r="H68" s="7">
        <v>1021</v>
      </c>
      <c r="I68" s="7">
        <v>866</v>
      </c>
      <c r="J68" s="7">
        <v>1347</v>
      </c>
    </row>
    <row r="69" spans="1:10" x14ac:dyDescent="0.2">
      <c r="A69" s="23" t="s">
        <v>90</v>
      </c>
      <c r="B69" s="11">
        <v>503</v>
      </c>
      <c r="C69" s="11">
        <v>612</v>
      </c>
      <c r="D69" s="11">
        <v>649</v>
      </c>
      <c r="E69" s="11">
        <v>643</v>
      </c>
      <c r="F69" s="11">
        <v>856</v>
      </c>
      <c r="G69" s="11">
        <v>1004</v>
      </c>
      <c r="H69" s="11">
        <v>880</v>
      </c>
      <c r="I69" s="11">
        <v>764</v>
      </c>
      <c r="J69" s="11">
        <v>739</v>
      </c>
    </row>
    <row r="71" spans="1:10" x14ac:dyDescent="0.2">
      <c r="A71" s="13" t="s">
        <v>20</v>
      </c>
    </row>
    <row r="72" spans="1:10" x14ac:dyDescent="0.2">
      <c r="A72" s="13" t="s">
        <v>81</v>
      </c>
    </row>
    <row r="73" spans="1:10" x14ac:dyDescent="0.2">
      <c r="A73" s="13" t="s">
        <v>82</v>
      </c>
    </row>
    <row r="74" spans="1:10" x14ac:dyDescent="0.2">
      <c r="A74" s="13" t="s">
        <v>32</v>
      </c>
    </row>
    <row r="75" spans="1:10" x14ac:dyDescent="0.2">
      <c r="A75" s="13"/>
    </row>
    <row r="76" spans="1:10" x14ac:dyDescent="0.2">
      <c r="A76" s="13" t="s">
        <v>141</v>
      </c>
    </row>
    <row r="77" spans="1:10" x14ac:dyDescent="0.2">
      <c r="A77" s="13" t="s">
        <v>276</v>
      </c>
    </row>
  </sheetData>
  <mergeCells count="1">
    <mergeCell ref="B6:J6"/>
  </mergeCells>
  <conditionalFormatting sqref="B7:J27">
    <cfRule type="expression" dxfId="8" priority="3">
      <formula>B7=2</formula>
    </cfRule>
  </conditionalFormatting>
  <conditionalFormatting sqref="B28:J48">
    <cfRule type="expression" dxfId="7" priority="2">
      <formula>B28=2</formula>
    </cfRule>
  </conditionalFormatting>
  <conditionalFormatting sqref="B49:J69">
    <cfRule type="expression" dxfId="6" priority="1">
      <formula>B49=2</formula>
    </cfRule>
  </conditionalFormatting>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78"/>
  <sheetViews>
    <sheetView showGridLines="0" workbookViewId="0">
      <pane xSplit="1" ySplit="6" topLeftCell="B55"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HYPERLINK("#'Contents'!A24", "Link to contents")</f>
        <v>Link to contents</v>
      </c>
    </row>
    <row r="3" spans="1:10" ht="15" x14ac:dyDescent="0.25">
      <c r="A3" s="2" t="s">
        <v>92</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1478.6546937072401</v>
      </c>
      <c r="C7" s="15">
        <v>1837.1297588872601</v>
      </c>
      <c r="D7" s="15">
        <v>2090.30408518481</v>
      </c>
      <c r="E7" s="15">
        <v>2182.5531017636299</v>
      </c>
      <c r="F7" s="15">
        <v>2036.3057472507901</v>
      </c>
      <c r="G7" s="15">
        <v>1904.4334310542599</v>
      </c>
      <c r="H7" s="15">
        <v>1902.5609720647701</v>
      </c>
      <c r="I7" s="15">
        <v>1502.82661102731</v>
      </c>
      <c r="J7" s="15">
        <v>2107.97196671047</v>
      </c>
    </row>
    <row r="8" spans="1:10" x14ac:dyDescent="0.2">
      <c r="A8" s="22" t="s">
        <v>87</v>
      </c>
      <c r="B8" s="14">
        <v>153.86353955683799</v>
      </c>
      <c r="C8" s="14">
        <v>205.81251660628701</v>
      </c>
      <c r="D8" s="14">
        <v>225.248285041466</v>
      </c>
      <c r="E8" s="14">
        <v>291.21926184669599</v>
      </c>
      <c r="F8" s="14">
        <v>260.43075401272</v>
      </c>
      <c r="G8" s="14">
        <v>222.68375158390401</v>
      </c>
      <c r="H8" s="14">
        <v>232.55137932036899</v>
      </c>
      <c r="I8" s="14">
        <v>201.59869172317499</v>
      </c>
      <c r="J8" s="14">
        <v>235.435830048182</v>
      </c>
    </row>
    <row r="9" spans="1:10" x14ac:dyDescent="0.2">
      <c r="A9" s="22" t="s">
        <v>88</v>
      </c>
      <c r="B9" s="14">
        <v>99.098550901014505</v>
      </c>
      <c r="C9" s="14">
        <v>123.99360631608199</v>
      </c>
      <c r="D9" s="14">
        <v>144.15890242653799</v>
      </c>
      <c r="E9" s="14">
        <v>153.56644135631799</v>
      </c>
      <c r="F9" s="14">
        <v>139.10247988809999</v>
      </c>
      <c r="G9" s="14">
        <v>160.45226545102801</v>
      </c>
      <c r="H9" s="14">
        <v>152.61184267899199</v>
      </c>
      <c r="I9" s="14">
        <v>127.585186020611</v>
      </c>
      <c r="J9" s="14">
        <v>191.63381515549699</v>
      </c>
    </row>
    <row r="10" spans="1:10" x14ac:dyDescent="0.2">
      <c r="A10" s="22" t="s">
        <v>89</v>
      </c>
      <c r="B10" s="14">
        <v>1144.8490485669799</v>
      </c>
      <c r="C10" s="14">
        <v>1400.19990805916</v>
      </c>
      <c r="D10" s="14">
        <v>1593.11968874782</v>
      </c>
      <c r="E10" s="14">
        <v>1582.6095951177001</v>
      </c>
      <c r="F10" s="14">
        <v>1480.66861925333</v>
      </c>
      <c r="G10" s="14">
        <v>1365.34381021646</v>
      </c>
      <c r="H10" s="14">
        <v>1374.2333071713001</v>
      </c>
      <c r="I10" s="14">
        <v>1038.3037514273999</v>
      </c>
      <c r="J10" s="14">
        <v>1521.43561103811</v>
      </c>
    </row>
    <row r="11" spans="1:10" x14ac:dyDescent="0.2">
      <c r="A11" s="22" t="s">
        <v>90</v>
      </c>
      <c r="B11" s="14">
        <v>80.843554682406506</v>
      </c>
      <c r="C11" s="14">
        <v>107.123727905731</v>
      </c>
      <c r="D11" s="14">
        <v>127.77720896897701</v>
      </c>
      <c r="E11" s="14">
        <v>155.15780344291201</v>
      </c>
      <c r="F11" s="14">
        <v>156.10389409664501</v>
      </c>
      <c r="G11" s="14">
        <v>155.953603802869</v>
      </c>
      <c r="H11" s="14">
        <v>143.164442894102</v>
      </c>
      <c r="I11" s="14">
        <v>135.33898185611801</v>
      </c>
      <c r="J11" s="14">
        <v>159.46671046868201</v>
      </c>
    </row>
    <row r="12" spans="1:10" x14ac:dyDescent="0.2">
      <c r="A12" s="21" t="s">
        <v>15</v>
      </c>
      <c r="B12" s="24">
        <v>1203.9604648939001</v>
      </c>
      <c r="C12" s="24">
        <v>1476.1143609057401</v>
      </c>
      <c r="D12" s="24">
        <v>1703.6961195863601</v>
      </c>
      <c r="E12" s="24">
        <v>1794.2607526347001</v>
      </c>
      <c r="F12" s="24">
        <v>1618.99830758649</v>
      </c>
      <c r="G12" s="24">
        <v>1538.54228367061</v>
      </c>
      <c r="H12" s="24">
        <v>1518.85119618616</v>
      </c>
      <c r="I12" s="24">
        <v>1186.3307628325299</v>
      </c>
      <c r="J12" s="24">
        <v>1678.8491020586901</v>
      </c>
    </row>
    <row r="13" spans="1:10" x14ac:dyDescent="0.2">
      <c r="A13" s="22" t="s">
        <v>87</v>
      </c>
      <c r="B13" s="14">
        <v>102.57569303789199</v>
      </c>
      <c r="C13" s="14">
        <v>144.23746040850401</v>
      </c>
      <c r="D13" s="14">
        <v>149.07341046380699</v>
      </c>
      <c r="E13" s="14">
        <v>210.05979543040399</v>
      </c>
      <c r="F13" s="14">
        <v>173.87809986012499</v>
      </c>
      <c r="G13" s="14">
        <v>156.70338074422901</v>
      </c>
      <c r="H13" s="14">
        <v>160.60579634313001</v>
      </c>
      <c r="I13" s="14">
        <v>132.51941973411499</v>
      </c>
      <c r="J13" s="14">
        <v>143.040954883925</v>
      </c>
    </row>
    <row r="14" spans="1:10" x14ac:dyDescent="0.2">
      <c r="A14" s="22" t="s">
        <v>52</v>
      </c>
      <c r="B14" s="14">
        <v>144.301398680425</v>
      </c>
      <c r="C14" s="14">
        <v>133.272039441776</v>
      </c>
      <c r="D14" s="14">
        <v>166.274188594246</v>
      </c>
      <c r="E14" s="14">
        <v>141.63122570686301</v>
      </c>
      <c r="F14" s="14">
        <v>135.23852211343001</v>
      </c>
      <c r="G14" s="14">
        <v>114.715872028072</v>
      </c>
      <c r="H14" s="14">
        <v>109.00845905642301</v>
      </c>
      <c r="I14" s="14">
        <v>71.193943580561907</v>
      </c>
      <c r="J14" s="14">
        <v>97.185720543144996</v>
      </c>
    </row>
    <row r="15" spans="1:10" x14ac:dyDescent="0.2">
      <c r="A15" s="22" t="s">
        <v>88</v>
      </c>
      <c r="B15" s="14">
        <v>62.588558463798599</v>
      </c>
      <c r="C15" s="14">
        <v>74.227465005545994</v>
      </c>
      <c r="D15" s="14">
        <v>96.651991399610907</v>
      </c>
      <c r="E15" s="14">
        <v>116.965113364657</v>
      </c>
      <c r="F15" s="14">
        <v>95.826152811802103</v>
      </c>
      <c r="G15" s="14">
        <v>115.465648969432</v>
      </c>
      <c r="H15" s="14">
        <v>103.92139763378999</v>
      </c>
      <c r="I15" s="14">
        <v>88.816206843077296</v>
      </c>
      <c r="J15" s="14">
        <v>143.040954883925</v>
      </c>
    </row>
    <row r="16" spans="1:10" x14ac:dyDescent="0.2">
      <c r="A16" s="22" t="s">
        <v>89</v>
      </c>
      <c r="B16" s="14">
        <v>852.76910906925605</v>
      </c>
      <c r="C16" s="14">
        <v>1067.8633033752401</v>
      </c>
      <c r="D16" s="14">
        <v>1212.2453158595299</v>
      </c>
      <c r="E16" s="14">
        <v>1214.2092720712001</v>
      </c>
      <c r="F16" s="14">
        <v>1120.5477546541399</v>
      </c>
      <c r="G16" s="14">
        <v>1056.4357103761599</v>
      </c>
      <c r="H16" s="14">
        <v>1063.19583733031</v>
      </c>
      <c r="I16" s="14">
        <v>812.73878166720704</v>
      </c>
      <c r="J16" s="14">
        <v>1202.5021901007401</v>
      </c>
    </row>
    <row r="17" spans="1:10" x14ac:dyDescent="0.2">
      <c r="A17" s="22" t="s">
        <v>90</v>
      </c>
      <c r="B17" s="14">
        <v>41.725705642532397</v>
      </c>
      <c r="C17" s="14">
        <v>56.514092674677002</v>
      </c>
      <c r="D17" s="14">
        <v>79.451213269171703</v>
      </c>
      <c r="E17" s="14">
        <v>111.395346061578</v>
      </c>
      <c r="F17" s="14">
        <v>93.507778147000394</v>
      </c>
      <c r="G17" s="14">
        <v>95.221671552713104</v>
      </c>
      <c r="H17" s="14">
        <v>82.119705822505196</v>
      </c>
      <c r="I17" s="14">
        <v>81.062411007570503</v>
      </c>
      <c r="J17" s="14">
        <v>93.079281646955806</v>
      </c>
    </row>
    <row r="18" spans="1:10" x14ac:dyDescent="0.2">
      <c r="A18" s="21" t="s">
        <v>16</v>
      </c>
      <c r="B18" s="24">
        <v>115.614976051184</v>
      </c>
      <c r="C18" s="24">
        <v>163.637820580408</v>
      </c>
      <c r="D18" s="24">
        <v>177.74137401453899</v>
      </c>
      <c r="E18" s="24">
        <v>180.61959682841501</v>
      </c>
      <c r="F18" s="24">
        <v>206.33534516734801</v>
      </c>
      <c r="G18" s="24">
        <v>173.19847345414701</v>
      </c>
      <c r="H18" s="24">
        <v>174.41353449027599</v>
      </c>
      <c r="I18" s="24">
        <v>138.863434508621</v>
      </c>
      <c r="J18" s="24">
        <v>173.83924660534399</v>
      </c>
    </row>
    <row r="19" spans="1:10" x14ac:dyDescent="0.2">
      <c r="A19" s="22" t="s">
        <v>87</v>
      </c>
      <c r="B19" s="14">
        <v>3.4771421368777</v>
      </c>
      <c r="C19" s="14">
        <v>13.4959027282811</v>
      </c>
      <c r="D19" s="14">
        <v>9.0099314016586494</v>
      </c>
      <c r="E19" s="14">
        <v>7.9568104329698404</v>
      </c>
      <c r="F19" s="14">
        <v>17.774205763479401</v>
      </c>
      <c r="G19" s="14">
        <v>14.245761885839</v>
      </c>
      <c r="H19" s="14">
        <v>8.7206767245138206</v>
      </c>
      <c r="I19" s="14">
        <v>9.8684674270085893</v>
      </c>
      <c r="J19" s="14">
        <v>10.9505037231713</v>
      </c>
    </row>
    <row r="20" spans="1:10" x14ac:dyDescent="0.2">
      <c r="A20" s="22" t="s">
        <v>88</v>
      </c>
      <c r="B20" s="14">
        <v>16.516425150169098</v>
      </c>
      <c r="C20" s="14">
        <v>17.7133723308689</v>
      </c>
      <c r="D20" s="14">
        <v>18.838947476195401</v>
      </c>
      <c r="E20" s="14">
        <v>12.730896692751701</v>
      </c>
      <c r="F20" s="14">
        <v>22.410955093082698</v>
      </c>
      <c r="G20" s="14">
        <v>15.7453157685589</v>
      </c>
      <c r="H20" s="14">
        <v>21.801691811284599</v>
      </c>
      <c r="I20" s="14">
        <v>18.327153793015899</v>
      </c>
      <c r="J20" s="14">
        <v>19.163381515549698</v>
      </c>
    </row>
    <row r="21" spans="1:10" x14ac:dyDescent="0.2">
      <c r="A21" s="22" t="s">
        <v>89</v>
      </c>
      <c r="B21" s="14">
        <v>92.1442666272591</v>
      </c>
      <c r="C21" s="14">
        <v>123.150112395565</v>
      </c>
      <c r="D21" s="14">
        <v>133.510801679124</v>
      </c>
      <c r="E21" s="14">
        <v>151.97507926972401</v>
      </c>
      <c r="F21" s="14">
        <v>156.10389409664501</v>
      </c>
      <c r="G21" s="14">
        <v>134.95984944479</v>
      </c>
      <c r="H21" s="14">
        <v>133.717043109212</v>
      </c>
      <c r="I21" s="14">
        <v>99.389564800586498</v>
      </c>
      <c r="J21" s="14">
        <v>133.45926412615</v>
      </c>
    </row>
    <row r="22" spans="1:10" x14ac:dyDescent="0.2">
      <c r="A22" s="22" t="s">
        <v>90</v>
      </c>
      <c r="B22" s="14">
        <v>3.4771421368777</v>
      </c>
      <c r="C22" s="14">
        <v>9.2784331256932493</v>
      </c>
      <c r="D22" s="14">
        <v>16.381693457561202</v>
      </c>
      <c r="E22" s="14">
        <v>7.9568104329698404</v>
      </c>
      <c r="F22" s="14">
        <v>10.0462902141405</v>
      </c>
      <c r="G22" s="14">
        <v>8.2475463549594004</v>
      </c>
      <c r="H22" s="14">
        <v>10.174122845266099</v>
      </c>
      <c r="I22" s="14">
        <v>11.278248488009799</v>
      </c>
      <c r="J22" s="14">
        <v>10.266097240473099</v>
      </c>
    </row>
    <row r="23" spans="1:10" x14ac:dyDescent="0.2">
      <c r="A23" s="21" t="s">
        <v>17</v>
      </c>
      <c r="B23" s="24">
        <v>159.07925276215499</v>
      </c>
      <c r="C23" s="24">
        <v>197.37757740111101</v>
      </c>
      <c r="D23" s="24">
        <v>208.86659158390501</v>
      </c>
      <c r="E23" s="24">
        <v>207.672752300513</v>
      </c>
      <c r="F23" s="24">
        <v>210.972094496951</v>
      </c>
      <c r="G23" s="24">
        <v>192.69267392950599</v>
      </c>
      <c r="H23" s="24">
        <v>209.29624138833199</v>
      </c>
      <c r="I23" s="24">
        <v>177.63241368615499</v>
      </c>
      <c r="J23" s="24">
        <v>255.28361804643001</v>
      </c>
    </row>
    <row r="24" spans="1:10" x14ac:dyDescent="0.2">
      <c r="A24" s="22" t="s">
        <v>87</v>
      </c>
      <c r="B24" s="14">
        <v>47.810704382068401</v>
      </c>
      <c r="C24" s="14">
        <v>48.079153469501399</v>
      </c>
      <c r="D24" s="14">
        <v>67.164943176000804</v>
      </c>
      <c r="E24" s="14">
        <v>73.202655983322501</v>
      </c>
      <c r="F24" s="14">
        <v>68.778448389115994</v>
      </c>
      <c r="G24" s="14">
        <v>51.734608953836201</v>
      </c>
      <c r="H24" s="14">
        <v>63.224906252725198</v>
      </c>
      <c r="I24" s="14">
        <v>59.2108045620515</v>
      </c>
      <c r="J24" s="14">
        <v>81.444371441086304</v>
      </c>
    </row>
    <row r="25" spans="1:10" x14ac:dyDescent="0.2">
      <c r="A25" s="22" t="s">
        <v>88</v>
      </c>
      <c r="B25" s="14">
        <v>19.993567287046801</v>
      </c>
      <c r="C25" s="14">
        <v>32.052768979667597</v>
      </c>
      <c r="D25" s="14">
        <v>28.6679635507321</v>
      </c>
      <c r="E25" s="14">
        <v>23.870431298909502</v>
      </c>
      <c r="F25" s="14">
        <v>20.865371983214999</v>
      </c>
      <c r="G25" s="14">
        <v>29.241300713037901</v>
      </c>
      <c r="H25" s="14">
        <v>26.888753233917601</v>
      </c>
      <c r="I25" s="14">
        <v>20.441825384517799</v>
      </c>
      <c r="J25" s="14">
        <v>29.4294787560228</v>
      </c>
    </row>
    <row r="26" spans="1:10" x14ac:dyDescent="0.2">
      <c r="A26" s="22" t="s">
        <v>89</v>
      </c>
      <c r="B26" s="14">
        <v>55.6342741900432</v>
      </c>
      <c r="C26" s="14">
        <v>75.914452846581099</v>
      </c>
      <c r="D26" s="14">
        <v>81.0893826149278</v>
      </c>
      <c r="E26" s="14">
        <v>74.794018069916504</v>
      </c>
      <c r="F26" s="14">
        <v>68.778448389115994</v>
      </c>
      <c r="G26" s="14">
        <v>59.2323783674357</v>
      </c>
      <c r="H26" s="14">
        <v>68.311967675358304</v>
      </c>
      <c r="I26" s="14">
        <v>54.981461379047801</v>
      </c>
      <c r="J26" s="14">
        <v>88.288436268068295</v>
      </c>
    </row>
    <row r="27" spans="1:10" x14ac:dyDescent="0.2">
      <c r="A27" s="23" t="s">
        <v>90</v>
      </c>
      <c r="B27" s="16">
        <v>35.640706902996399</v>
      </c>
      <c r="C27" s="16">
        <v>41.331202105360802</v>
      </c>
      <c r="D27" s="16">
        <v>31.944302242244301</v>
      </c>
      <c r="E27" s="16">
        <v>35.805646948364299</v>
      </c>
      <c r="F27" s="16">
        <v>52.549825735504399</v>
      </c>
      <c r="G27" s="16">
        <v>52.484385895196198</v>
      </c>
      <c r="H27" s="16">
        <v>50.870614226330602</v>
      </c>
      <c r="I27" s="16">
        <v>42.998322360537401</v>
      </c>
      <c r="J27" s="16">
        <v>56.121331581252697</v>
      </c>
    </row>
    <row r="28" spans="1:10" x14ac:dyDescent="0.2">
      <c r="A28" s="9" t="s">
        <v>18</v>
      </c>
      <c r="B28" s="15">
        <v>380.815751608526</v>
      </c>
      <c r="C28" s="15">
        <v>464.72868671185199</v>
      </c>
      <c r="D28" s="15">
        <v>559.04024673306003</v>
      </c>
      <c r="E28" s="15">
        <v>581.52728005302095</v>
      </c>
      <c r="F28" s="15">
        <v>536.91509291222496</v>
      </c>
      <c r="G28" s="15">
        <v>482.17160559798901</v>
      </c>
      <c r="H28" s="15">
        <v>486.54539012938102</v>
      </c>
      <c r="I28" s="15">
        <v>391.60608627250099</v>
      </c>
      <c r="J28" s="15">
        <v>469.404472423068</v>
      </c>
    </row>
    <row r="29" spans="1:10" x14ac:dyDescent="0.2">
      <c r="A29" s="22" t="s">
        <v>87</v>
      </c>
      <c r="B29" s="14">
        <v>40.677644823232498</v>
      </c>
      <c r="C29" s="14">
        <v>54.098770178732799</v>
      </c>
      <c r="D29" s="14">
        <v>61.900057935031199</v>
      </c>
      <c r="E29" s="14">
        <v>73.858578969381597</v>
      </c>
      <c r="F29" s="14">
        <v>69.962586489413297</v>
      </c>
      <c r="G29" s="14">
        <v>61.801528146148598</v>
      </c>
      <c r="H29" s="14">
        <v>64.044442621643398</v>
      </c>
      <c r="I29" s="14">
        <v>51.260501775482197</v>
      </c>
      <c r="J29" s="14">
        <v>52.606118460516399</v>
      </c>
    </row>
    <row r="30" spans="1:10" x14ac:dyDescent="0.2">
      <c r="A30" s="22" t="s">
        <v>88</v>
      </c>
      <c r="B30" s="14">
        <v>31.317665768393201</v>
      </c>
      <c r="C30" s="14">
        <v>36.7408760037383</v>
      </c>
      <c r="D30" s="14">
        <v>43.9005480009276</v>
      </c>
      <c r="E30" s="14">
        <v>48.113588585768603</v>
      </c>
      <c r="F30" s="14">
        <v>47.758394022254897</v>
      </c>
      <c r="G30" s="14">
        <v>42.869369876025601</v>
      </c>
      <c r="H30" s="14">
        <v>49.322503579288103</v>
      </c>
      <c r="I30" s="14">
        <v>41.024149654418103</v>
      </c>
      <c r="J30" s="14">
        <v>48.813524339037301</v>
      </c>
    </row>
    <row r="31" spans="1:10" x14ac:dyDescent="0.2">
      <c r="A31" s="22" t="s">
        <v>89</v>
      </c>
      <c r="B31" s="14">
        <v>286.59784923575597</v>
      </c>
      <c r="C31" s="14">
        <v>344.87242743351499</v>
      </c>
      <c r="D31" s="14">
        <v>418.153432843144</v>
      </c>
      <c r="E31" s="14">
        <v>421.28933444135299</v>
      </c>
      <c r="F31" s="14">
        <v>372.57084542462798</v>
      </c>
      <c r="G31" s="14">
        <v>325.60048059392602</v>
      </c>
      <c r="H31" s="14">
        <v>326.34076853598299</v>
      </c>
      <c r="I31" s="14">
        <v>256.04003831020401</v>
      </c>
      <c r="J31" s="14">
        <v>326.98869316752598</v>
      </c>
    </row>
    <row r="32" spans="1:10" x14ac:dyDescent="0.2">
      <c r="A32" s="22" t="s">
        <v>90</v>
      </c>
      <c r="B32" s="14">
        <v>22.222591781143699</v>
      </c>
      <c r="C32" s="14">
        <v>29.0166130958658</v>
      </c>
      <c r="D32" s="14">
        <v>35.086207953957803</v>
      </c>
      <c r="E32" s="14">
        <v>38.265778056517703</v>
      </c>
      <c r="F32" s="14">
        <v>46.6232669759288</v>
      </c>
      <c r="G32" s="14">
        <v>51.900226981888899</v>
      </c>
      <c r="H32" s="14">
        <v>46.837675392465897</v>
      </c>
      <c r="I32" s="14">
        <v>43.2813965323964</v>
      </c>
      <c r="J32" s="14">
        <v>40.996136455988498</v>
      </c>
    </row>
    <row r="33" spans="1:10" x14ac:dyDescent="0.2">
      <c r="A33" s="21" t="s">
        <v>15</v>
      </c>
      <c r="B33" s="24">
        <v>291.98425227674898</v>
      </c>
      <c r="C33" s="24">
        <v>356.29970776538698</v>
      </c>
      <c r="D33" s="24">
        <v>440.28912176368999</v>
      </c>
      <c r="E33" s="24">
        <v>458.31710203133599</v>
      </c>
      <c r="F33" s="24">
        <v>420.68915777864498</v>
      </c>
      <c r="G33" s="24">
        <v>373.33889692160699</v>
      </c>
      <c r="H33" s="24">
        <v>379.10996927763802</v>
      </c>
      <c r="I33" s="24">
        <v>302.10362285499201</v>
      </c>
      <c r="J33" s="24">
        <v>367.88162978347401</v>
      </c>
    </row>
    <row r="34" spans="1:10" x14ac:dyDescent="0.2">
      <c r="A34" s="22" t="s">
        <v>87</v>
      </c>
      <c r="B34" s="14">
        <v>24.577303493052899</v>
      </c>
      <c r="C34" s="14">
        <v>32.5460515781146</v>
      </c>
      <c r="D34" s="14">
        <v>40.591604811773898</v>
      </c>
      <c r="E34" s="14">
        <v>48.001042179720002</v>
      </c>
      <c r="F34" s="14">
        <v>45.294337750961702</v>
      </c>
      <c r="G34" s="14">
        <v>40.530051469085201</v>
      </c>
      <c r="H34" s="14">
        <v>42.348953506593503</v>
      </c>
      <c r="I34" s="14">
        <v>32.625091503801499</v>
      </c>
      <c r="J34" s="14">
        <v>33.539948013080597</v>
      </c>
    </row>
    <row r="35" spans="1:10" x14ac:dyDescent="0.2">
      <c r="A35" s="22" t="s">
        <v>52</v>
      </c>
      <c r="B35" s="14">
        <v>70.729653046474496</v>
      </c>
      <c r="C35" s="14">
        <v>81.755681564224005</v>
      </c>
      <c r="D35" s="14">
        <v>96.187555464020804</v>
      </c>
      <c r="E35" s="14">
        <v>97.999783066802294</v>
      </c>
      <c r="F35" s="14">
        <v>77.659301584014401</v>
      </c>
      <c r="G35" s="14">
        <v>58.455758796687299</v>
      </c>
      <c r="H35" s="14">
        <v>59.983218058235003</v>
      </c>
      <c r="I35" s="14">
        <v>45.722372807419298</v>
      </c>
      <c r="J35" s="14">
        <v>46.568927818161903</v>
      </c>
    </row>
    <row r="36" spans="1:10" x14ac:dyDescent="0.2">
      <c r="A36" s="22" t="s">
        <v>88</v>
      </c>
      <c r="B36" s="14">
        <v>19.220334348459399</v>
      </c>
      <c r="C36" s="14">
        <v>23.5199466071175</v>
      </c>
      <c r="D36" s="14">
        <v>28.411270831009698</v>
      </c>
      <c r="E36" s="14">
        <v>30.6688956482385</v>
      </c>
      <c r="F36" s="14">
        <v>31.506697041928099</v>
      </c>
      <c r="G36" s="14">
        <v>29.649500739129401</v>
      </c>
      <c r="H36" s="14">
        <v>32.997449577692798</v>
      </c>
      <c r="I36" s="14">
        <v>27.6643977835935</v>
      </c>
      <c r="J36" s="14">
        <v>35.268545333754702</v>
      </c>
    </row>
    <row r="37" spans="1:10" x14ac:dyDescent="0.2">
      <c r="A37" s="22" t="s">
        <v>89</v>
      </c>
      <c r="B37" s="14">
        <v>168.33245350511299</v>
      </c>
      <c r="C37" s="14">
        <v>206.211782798934</v>
      </c>
      <c r="D37" s="14">
        <v>258.06904338167101</v>
      </c>
      <c r="E37" s="14">
        <v>260.40424699490501</v>
      </c>
      <c r="F37" s="14">
        <v>241.94817702057099</v>
      </c>
      <c r="G37" s="14">
        <v>218.69906967211099</v>
      </c>
      <c r="H37" s="14">
        <v>219.33284500670399</v>
      </c>
      <c r="I37" s="14">
        <v>171.99696269059601</v>
      </c>
      <c r="J37" s="14">
        <v>229.25844464941099</v>
      </c>
    </row>
    <row r="38" spans="1:10" x14ac:dyDescent="0.2">
      <c r="A38" s="22" t="s">
        <v>90</v>
      </c>
      <c r="B38" s="14">
        <v>9.1245078836483895</v>
      </c>
      <c r="C38" s="14">
        <v>12.266245216996101</v>
      </c>
      <c r="D38" s="14">
        <v>17.029647275213598</v>
      </c>
      <c r="E38" s="14">
        <v>21.243134141669799</v>
      </c>
      <c r="F38" s="14">
        <v>24.280644381169601</v>
      </c>
      <c r="G38" s="14">
        <v>26.0045162445942</v>
      </c>
      <c r="H38" s="14">
        <v>24.447503128411999</v>
      </c>
      <c r="I38" s="14">
        <v>24.0947980695815</v>
      </c>
      <c r="J38" s="14">
        <v>23.245763969065798</v>
      </c>
    </row>
    <row r="39" spans="1:10" x14ac:dyDescent="0.2">
      <c r="A39" s="21" t="s">
        <v>16</v>
      </c>
      <c r="B39" s="24">
        <v>31.8474759035728</v>
      </c>
      <c r="C39" s="24">
        <v>35.265454998863802</v>
      </c>
      <c r="D39" s="24">
        <v>40.3919272055319</v>
      </c>
      <c r="E39" s="24">
        <v>40.291613365392202</v>
      </c>
      <c r="F39" s="24">
        <v>34.995136257466697</v>
      </c>
      <c r="G39" s="24">
        <v>30.356736536576499</v>
      </c>
      <c r="H39" s="24">
        <v>29.924812572482502</v>
      </c>
      <c r="I39" s="24">
        <v>23.097409914195701</v>
      </c>
      <c r="J39" s="24">
        <v>25.903159850102199</v>
      </c>
    </row>
    <row r="40" spans="1:10" x14ac:dyDescent="0.2">
      <c r="A40" s="22" t="s">
        <v>87</v>
      </c>
      <c r="B40" s="14">
        <v>1.76603378393195</v>
      </c>
      <c r="C40" s="14">
        <v>2.6036841262491701</v>
      </c>
      <c r="D40" s="14">
        <v>2.8240118597088002</v>
      </c>
      <c r="E40" s="14">
        <v>2.6167039406295198</v>
      </c>
      <c r="F40" s="14">
        <v>2.1318239650513799</v>
      </c>
      <c r="G40" s="14">
        <v>1.9857005082169199</v>
      </c>
      <c r="H40" s="14">
        <v>2.0573308643581698</v>
      </c>
      <c r="I40" s="14">
        <v>1.4173410629165599</v>
      </c>
      <c r="J40" s="14">
        <v>1.3931978405433501</v>
      </c>
    </row>
    <row r="41" spans="1:10" x14ac:dyDescent="0.2">
      <c r="A41" s="22" t="s">
        <v>88</v>
      </c>
      <c r="B41" s="14">
        <v>3.8852743246502799</v>
      </c>
      <c r="C41" s="14">
        <v>3.8476665421237799</v>
      </c>
      <c r="D41" s="14">
        <v>3.7082984016378102</v>
      </c>
      <c r="E41" s="14">
        <v>4.55812944496755</v>
      </c>
      <c r="F41" s="14">
        <v>4.3743920321833398</v>
      </c>
      <c r="G41" s="14">
        <v>3.1825610885120601</v>
      </c>
      <c r="H41" s="14">
        <v>3.5535714929823001</v>
      </c>
      <c r="I41" s="14">
        <v>2.91342329599515</v>
      </c>
      <c r="J41" s="14">
        <v>3.6893942814388598</v>
      </c>
    </row>
    <row r="42" spans="1:10" x14ac:dyDescent="0.2">
      <c r="A42" s="22" t="s">
        <v>89</v>
      </c>
      <c r="B42" s="14">
        <v>25.165981421030299</v>
      </c>
      <c r="C42" s="14">
        <v>27.541192090991199</v>
      </c>
      <c r="D42" s="14">
        <v>32.575975189772201</v>
      </c>
      <c r="E42" s="14">
        <v>31.8787695132607</v>
      </c>
      <c r="F42" s="14">
        <v>27.409165264946299</v>
      </c>
      <c r="G42" s="14">
        <v>24.018815736377299</v>
      </c>
      <c r="H42" s="14">
        <v>23.031418247749901</v>
      </c>
      <c r="I42" s="14">
        <v>17.743010343177598</v>
      </c>
      <c r="J42" s="14">
        <v>19.840169247737698</v>
      </c>
    </row>
    <row r="43" spans="1:10" x14ac:dyDescent="0.2">
      <c r="A43" s="22" t="s">
        <v>90</v>
      </c>
      <c r="B43" s="14">
        <v>1.0301863739603001</v>
      </c>
      <c r="C43" s="14">
        <v>1.2729122394996</v>
      </c>
      <c r="D43" s="14">
        <v>1.28364175441309</v>
      </c>
      <c r="E43" s="14">
        <v>1.2380104665344001</v>
      </c>
      <c r="F43" s="14">
        <v>1.0797549952857599</v>
      </c>
      <c r="G43" s="14">
        <v>1.16965920347024</v>
      </c>
      <c r="H43" s="14">
        <v>1.28249196739211</v>
      </c>
      <c r="I43" s="14">
        <v>1.0236352121064001</v>
      </c>
      <c r="J43" s="14">
        <v>0.980398480382355</v>
      </c>
    </row>
    <row r="44" spans="1:10" x14ac:dyDescent="0.2">
      <c r="A44" s="21" t="s">
        <v>17</v>
      </c>
      <c r="B44" s="24">
        <v>56.984023428204203</v>
      </c>
      <c r="C44" s="24">
        <v>73.163523947601703</v>
      </c>
      <c r="D44" s="24">
        <v>78.359197763839006</v>
      </c>
      <c r="E44" s="24">
        <v>82.918564656292403</v>
      </c>
      <c r="F44" s="24">
        <v>81.230798876113496</v>
      </c>
      <c r="G44" s="24">
        <v>78.475972139805805</v>
      </c>
      <c r="H44" s="24">
        <v>77.510608279260495</v>
      </c>
      <c r="I44" s="24">
        <v>66.4050535033128</v>
      </c>
      <c r="J44" s="24">
        <v>75.619682789491705</v>
      </c>
    </row>
    <row r="45" spans="1:10" x14ac:dyDescent="0.2">
      <c r="A45" s="22" t="s">
        <v>87</v>
      </c>
      <c r="B45" s="14">
        <v>14.334307546247601</v>
      </c>
      <c r="C45" s="14">
        <v>18.949034474369</v>
      </c>
      <c r="D45" s="14">
        <v>18.484441263548501</v>
      </c>
      <c r="E45" s="14">
        <v>23.240832849032099</v>
      </c>
      <c r="F45" s="14">
        <v>22.536424773400299</v>
      </c>
      <c r="G45" s="14">
        <v>19.285776168846599</v>
      </c>
      <c r="H45" s="14">
        <v>19.6381582506916</v>
      </c>
      <c r="I45" s="14">
        <v>17.218069208764099</v>
      </c>
      <c r="J45" s="14">
        <v>17.6729726068925</v>
      </c>
    </row>
    <row r="46" spans="1:10" x14ac:dyDescent="0.2">
      <c r="A46" s="22" t="s">
        <v>88</v>
      </c>
      <c r="B46" s="14">
        <v>8.2120570952835603</v>
      </c>
      <c r="C46" s="14">
        <v>9.3732628544970193</v>
      </c>
      <c r="D46" s="14">
        <v>11.7809787682801</v>
      </c>
      <c r="E46" s="14">
        <v>12.886563492562599</v>
      </c>
      <c r="F46" s="14">
        <v>11.877304948143401</v>
      </c>
      <c r="G46" s="14">
        <v>10.037308048384199</v>
      </c>
      <c r="H46" s="14">
        <v>12.771482508613101</v>
      </c>
      <c r="I46" s="14">
        <v>10.446328574829399</v>
      </c>
      <c r="J46" s="14">
        <v>9.8555847238436805</v>
      </c>
    </row>
    <row r="47" spans="1:10" x14ac:dyDescent="0.2">
      <c r="A47" s="22" t="s">
        <v>89</v>
      </c>
      <c r="B47" s="14">
        <v>22.369761263137999</v>
      </c>
      <c r="C47" s="14">
        <v>29.3637709793657</v>
      </c>
      <c r="D47" s="14">
        <v>31.3208588076794</v>
      </c>
      <c r="E47" s="14">
        <v>31.0065348663842</v>
      </c>
      <c r="F47" s="14">
        <v>25.554201555096402</v>
      </c>
      <c r="G47" s="14">
        <v>24.426836388750701</v>
      </c>
      <c r="H47" s="14">
        <v>23.993287223294001</v>
      </c>
      <c r="I47" s="14">
        <v>20.577692469010799</v>
      </c>
      <c r="J47" s="14">
        <v>31.3211514522153</v>
      </c>
    </row>
    <row r="48" spans="1:10" x14ac:dyDescent="0.2">
      <c r="A48" s="23" t="s">
        <v>90</v>
      </c>
      <c r="B48" s="16">
        <v>12.067897523535001</v>
      </c>
      <c r="C48" s="16">
        <v>15.477455639370101</v>
      </c>
      <c r="D48" s="16">
        <v>16.772918924331002</v>
      </c>
      <c r="E48" s="16">
        <v>15.784633448313601</v>
      </c>
      <c r="F48" s="16">
        <v>21.262867599473498</v>
      </c>
      <c r="G48" s="16">
        <v>24.7260515338244</v>
      </c>
      <c r="H48" s="16">
        <v>21.107680296661801</v>
      </c>
      <c r="I48" s="16">
        <v>18.162963250708501</v>
      </c>
      <c r="J48" s="16">
        <v>16.769974006540298</v>
      </c>
    </row>
    <row r="49" spans="1:10" x14ac:dyDescent="0.2">
      <c r="A49" s="9" t="s">
        <v>19</v>
      </c>
      <c r="B49" s="15">
        <v>433.25507429863302</v>
      </c>
      <c r="C49" s="15">
        <v>522.433042113787</v>
      </c>
      <c r="D49" s="15">
        <v>625.29314061639195</v>
      </c>
      <c r="E49" s="15">
        <v>648.57349702481201</v>
      </c>
      <c r="F49" s="15">
        <v>597.91547474475306</v>
      </c>
      <c r="G49" s="15">
        <v>538.55235017846098</v>
      </c>
      <c r="H49" s="15">
        <v>543.51222548154897</v>
      </c>
      <c r="I49" s="15">
        <v>435.04038775074901</v>
      </c>
      <c r="J49" s="15">
        <v>532.16153703288899</v>
      </c>
    </row>
    <row r="50" spans="1:10" x14ac:dyDescent="0.2">
      <c r="A50" s="22" t="s">
        <v>87</v>
      </c>
      <c r="B50" s="14">
        <v>46.235132123865199</v>
      </c>
      <c r="C50" s="14">
        <v>60.500196492778699</v>
      </c>
      <c r="D50" s="14">
        <v>69.547460490881605</v>
      </c>
      <c r="E50" s="14">
        <v>82.967187061792998</v>
      </c>
      <c r="F50" s="14">
        <v>77.565968158662201</v>
      </c>
      <c r="G50" s="14">
        <v>68.037612305043197</v>
      </c>
      <c r="H50" s="14">
        <v>71.050886944173996</v>
      </c>
      <c r="I50" s="14">
        <v>57.188882987243602</v>
      </c>
      <c r="J50" s="14">
        <v>59.794827908993497</v>
      </c>
    </row>
    <row r="51" spans="1:10" x14ac:dyDescent="0.2">
      <c r="A51" s="22" t="s">
        <v>88</v>
      </c>
      <c r="B51" s="14">
        <v>36.4130135384382</v>
      </c>
      <c r="C51" s="14">
        <v>41.004756383917503</v>
      </c>
      <c r="D51" s="14">
        <v>49.507427285621603</v>
      </c>
      <c r="E51" s="14">
        <v>53.400105658835002</v>
      </c>
      <c r="F51" s="14">
        <v>52.655050748643902</v>
      </c>
      <c r="G51" s="14">
        <v>47.9308179278583</v>
      </c>
      <c r="H51" s="14">
        <v>54.248138200031299</v>
      </c>
      <c r="I51" s="14">
        <v>45.143790818248902</v>
      </c>
      <c r="J51" s="14">
        <v>54.747696904616902</v>
      </c>
    </row>
    <row r="52" spans="1:10" x14ac:dyDescent="0.2">
      <c r="A52" s="22" t="s">
        <v>89</v>
      </c>
      <c r="B52" s="14">
        <v>324.27226286380801</v>
      </c>
      <c r="C52" s="14">
        <v>387.86695550872003</v>
      </c>
      <c r="D52" s="14">
        <v>467.06784405766803</v>
      </c>
      <c r="E52" s="14">
        <v>468.26321659409001</v>
      </c>
      <c r="F52" s="14">
        <v>416.18872853153999</v>
      </c>
      <c r="G52" s="14">
        <v>366.12215140074898</v>
      </c>
      <c r="H52" s="14">
        <v>367.16067692914299</v>
      </c>
      <c r="I52" s="14">
        <v>285.46362344207699</v>
      </c>
      <c r="J52" s="14">
        <v>371.89648060820201</v>
      </c>
    </row>
    <row r="53" spans="1:10" x14ac:dyDescent="0.2">
      <c r="A53" s="22" t="s">
        <v>90</v>
      </c>
      <c r="B53" s="14">
        <v>26.334665772521699</v>
      </c>
      <c r="C53" s="14">
        <v>33.061133728370102</v>
      </c>
      <c r="D53" s="14">
        <v>39.170408782220697</v>
      </c>
      <c r="E53" s="14">
        <v>43.942987710094798</v>
      </c>
      <c r="F53" s="14">
        <v>51.505727305907001</v>
      </c>
      <c r="G53" s="14">
        <v>56.461768544810099</v>
      </c>
      <c r="H53" s="14">
        <v>51.0525234082005</v>
      </c>
      <c r="I53" s="14">
        <v>47.244090503178697</v>
      </c>
      <c r="J53" s="14">
        <v>45.722531611076498</v>
      </c>
    </row>
    <row r="54" spans="1:10" x14ac:dyDescent="0.2">
      <c r="A54" s="21" t="s">
        <v>15</v>
      </c>
      <c r="B54" s="24">
        <v>332.18689755003601</v>
      </c>
      <c r="C54" s="24">
        <v>401.544531137462</v>
      </c>
      <c r="D54" s="24">
        <v>492.75878071145399</v>
      </c>
      <c r="E54" s="24">
        <v>512.31490680934201</v>
      </c>
      <c r="F54" s="24">
        <v>468.12211107195401</v>
      </c>
      <c r="G54" s="24">
        <v>418.25282194003</v>
      </c>
      <c r="H54" s="24">
        <v>423.59935752680002</v>
      </c>
      <c r="I54" s="24">
        <v>336.04794958875902</v>
      </c>
      <c r="J54" s="24">
        <v>417.793051219429</v>
      </c>
    </row>
    <row r="55" spans="1:10" x14ac:dyDescent="0.2">
      <c r="A55" s="22" t="s">
        <v>87</v>
      </c>
      <c r="B55" s="14">
        <v>27.957450582287901</v>
      </c>
      <c r="C55" s="14">
        <v>36.865122042294203</v>
      </c>
      <c r="D55" s="14">
        <v>45.179662205531102</v>
      </c>
      <c r="E55" s="14">
        <v>54.3512525789669</v>
      </c>
      <c r="F55" s="14">
        <v>50.302946958856801</v>
      </c>
      <c r="G55" s="14">
        <v>44.9121738633985</v>
      </c>
      <c r="H55" s="14">
        <v>46.980691657319298</v>
      </c>
      <c r="I55" s="14">
        <v>36.413629477275897</v>
      </c>
      <c r="J55" s="14">
        <v>37.8907766042853</v>
      </c>
    </row>
    <row r="56" spans="1:10" x14ac:dyDescent="0.2">
      <c r="A56" s="22" t="s">
        <v>52</v>
      </c>
      <c r="B56" s="14">
        <v>75.729957789089497</v>
      </c>
      <c r="C56" s="14">
        <v>85.7575600771426</v>
      </c>
      <c r="D56" s="14">
        <v>100.916865975869</v>
      </c>
      <c r="E56" s="14">
        <v>101.691193575247</v>
      </c>
      <c r="F56" s="14">
        <v>80.960481582559595</v>
      </c>
      <c r="G56" s="14">
        <v>61.475342599695601</v>
      </c>
      <c r="H56" s="14">
        <v>62.5979703980409</v>
      </c>
      <c r="I56" s="14">
        <v>46.915127901924599</v>
      </c>
      <c r="J56" s="14">
        <v>48.581743756412997</v>
      </c>
    </row>
    <row r="57" spans="1:10" x14ac:dyDescent="0.2">
      <c r="A57" s="22" t="s">
        <v>88</v>
      </c>
      <c r="B57" s="14">
        <v>21.950299795258701</v>
      </c>
      <c r="C57" s="14">
        <v>25.788803128221002</v>
      </c>
      <c r="D57" s="14">
        <v>31.672624694420499</v>
      </c>
      <c r="E57" s="14">
        <v>34.431518508775603</v>
      </c>
      <c r="F57" s="14">
        <v>34.533160186420297</v>
      </c>
      <c r="G57" s="14">
        <v>33.205084709058497</v>
      </c>
      <c r="H57" s="14">
        <v>36.182606191374802</v>
      </c>
      <c r="I57" s="14">
        <v>30.340473761816401</v>
      </c>
      <c r="J57" s="14">
        <v>39.656029320101702</v>
      </c>
    </row>
    <row r="58" spans="1:10" x14ac:dyDescent="0.2">
      <c r="A58" s="22" t="s">
        <v>89</v>
      </c>
      <c r="B58" s="14">
        <v>195.702154076016</v>
      </c>
      <c r="C58" s="14">
        <v>238.78417820566401</v>
      </c>
      <c r="D58" s="14">
        <v>295.50090228388802</v>
      </c>
      <c r="E58" s="14">
        <v>296.83936596002798</v>
      </c>
      <c r="F58" s="14">
        <v>275.14268650078202</v>
      </c>
      <c r="G58" s="14">
        <v>250.02247577374101</v>
      </c>
      <c r="H58" s="14">
        <v>251.113472029029</v>
      </c>
      <c r="I58" s="14">
        <v>195.90988145453099</v>
      </c>
      <c r="J58" s="14">
        <v>265.68296508752798</v>
      </c>
    </row>
    <row r="59" spans="1:10" x14ac:dyDescent="0.2">
      <c r="A59" s="22" t="s">
        <v>90</v>
      </c>
      <c r="B59" s="14">
        <v>10.8470353073846</v>
      </c>
      <c r="C59" s="14">
        <v>14.3488676841403</v>
      </c>
      <c r="D59" s="14">
        <v>19.488725551745301</v>
      </c>
      <c r="E59" s="14">
        <v>25.001576186324801</v>
      </c>
      <c r="F59" s="14">
        <v>27.1828358433355</v>
      </c>
      <c r="G59" s="14">
        <v>28.6377449941366</v>
      </c>
      <c r="H59" s="14">
        <v>26.724617251036801</v>
      </c>
      <c r="I59" s="14">
        <v>26.468836993210999</v>
      </c>
      <c r="J59" s="14">
        <v>25.9815364511011</v>
      </c>
    </row>
    <row r="60" spans="1:10" x14ac:dyDescent="0.2">
      <c r="A60" s="21" t="s">
        <v>16</v>
      </c>
      <c r="B60" s="24">
        <v>35.530446361196901</v>
      </c>
      <c r="C60" s="24">
        <v>40.2495528215943</v>
      </c>
      <c r="D60" s="24">
        <v>45.400185266937001</v>
      </c>
      <c r="E60" s="24">
        <v>45.736579045200699</v>
      </c>
      <c r="F60" s="24">
        <v>41.723113816564997</v>
      </c>
      <c r="G60" s="24">
        <v>35.646249039447802</v>
      </c>
      <c r="H60" s="24">
        <v>35.383702493417097</v>
      </c>
      <c r="I60" s="24">
        <v>27.455724796973101</v>
      </c>
      <c r="J60" s="24">
        <v>31.550784455930501</v>
      </c>
    </row>
    <row r="61" spans="1:10" x14ac:dyDescent="0.2">
      <c r="A61" s="22" t="s">
        <v>87</v>
      </c>
      <c r="B61" s="14">
        <v>1.8790139902556</v>
      </c>
      <c r="C61" s="14">
        <v>3.0208142492926999</v>
      </c>
      <c r="D61" s="14">
        <v>3.0873228596824198</v>
      </c>
      <c r="E61" s="14">
        <v>2.9077920129747299</v>
      </c>
      <c r="F61" s="14">
        <v>2.6728452156671998</v>
      </c>
      <c r="G61" s="14">
        <v>2.4149152515678902</v>
      </c>
      <c r="H61" s="14">
        <v>2.3451689198113299</v>
      </c>
      <c r="I61" s="14">
        <v>1.7207274527135199</v>
      </c>
      <c r="J61" s="14">
        <v>1.74039000150917</v>
      </c>
    </row>
    <row r="62" spans="1:10" x14ac:dyDescent="0.2">
      <c r="A62" s="22" t="s">
        <v>88</v>
      </c>
      <c r="B62" s="14">
        <v>4.4982456130361399</v>
      </c>
      <c r="C62" s="14">
        <v>4.4752803693225101</v>
      </c>
      <c r="D62" s="14">
        <v>4.2726343147390597</v>
      </c>
      <c r="E62" s="14">
        <v>4.8916127321070197</v>
      </c>
      <c r="F62" s="14">
        <v>5.1853197183943696</v>
      </c>
      <c r="G62" s="14">
        <v>3.6748710349946201</v>
      </c>
      <c r="H62" s="14">
        <v>4.2522293600974699</v>
      </c>
      <c r="I62" s="14">
        <v>3.5679789828324502</v>
      </c>
      <c r="J62" s="14">
        <v>4.3012495751583701</v>
      </c>
    </row>
    <row r="63" spans="1:10" x14ac:dyDescent="0.2">
      <c r="A63" s="22" t="s">
        <v>89</v>
      </c>
      <c r="B63" s="14">
        <v>27.985920491231202</v>
      </c>
      <c r="C63" s="14">
        <v>31.159139571408002</v>
      </c>
      <c r="D63" s="14">
        <v>36.248478218592702</v>
      </c>
      <c r="E63" s="14">
        <v>36.469690480486797</v>
      </c>
      <c r="F63" s="14">
        <v>32.4216124660432</v>
      </c>
      <c r="G63" s="14">
        <v>28.086514338887401</v>
      </c>
      <c r="H63" s="14">
        <v>27.136954643531102</v>
      </c>
      <c r="I63" s="14">
        <v>20.724643879005502</v>
      </c>
      <c r="J63" s="14">
        <v>24.1416955923629</v>
      </c>
    </row>
    <row r="64" spans="1:10" x14ac:dyDescent="0.2">
      <c r="A64" s="22" t="s">
        <v>90</v>
      </c>
      <c r="B64" s="14">
        <v>1.16726626667394</v>
      </c>
      <c r="C64" s="14">
        <v>1.5943186315711499</v>
      </c>
      <c r="D64" s="14">
        <v>1.7917498739228299</v>
      </c>
      <c r="E64" s="14">
        <v>1.4674838196321101</v>
      </c>
      <c r="F64" s="14">
        <v>1.44333641646029</v>
      </c>
      <c r="G64" s="14">
        <v>1.46994841399785</v>
      </c>
      <c r="H64" s="14">
        <v>1.6493495699772001</v>
      </c>
      <c r="I64" s="14">
        <v>1.44237448242163</v>
      </c>
      <c r="J64" s="14">
        <v>1.3674492869000601</v>
      </c>
    </row>
    <row r="65" spans="1:10" x14ac:dyDescent="0.2">
      <c r="A65" s="21" t="s">
        <v>17</v>
      </c>
      <c r="B65" s="24">
        <v>65.537730387400003</v>
      </c>
      <c r="C65" s="24">
        <v>80.638958154730005</v>
      </c>
      <c r="D65" s="24">
        <v>87.134174638001099</v>
      </c>
      <c r="E65" s="24">
        <v>90.522011170269394</v>
      </c>
      <c r="F65" s="24">
        <v>88.070249856234298</v>
      </c>
      <c r="G65" s="24">
        <v>84.6532791989831</v>
      </c>
      <c r="H65" s="24">
        <v>84.529165461331402</v>
      </c>
      <c r="I65" s="24">
        <v>71.536713365016695</v>
      </c>
      <c r="J65" s="24">
        <v>82.817701357529103</v>
      </c>
    </row>
    <row r="66" spans="1:10" x14ac:dyDescent="0.2">
      <c r="A66" s="22" t="s">
        <v>87</v>
      </c>
      <c r="B66" s="14">
        <v>16.398667551321601</v>
      </c>
      <c r="C66" s="14">
        <v>20.614260201191801</v>
      </c>
      <c r="D66" s="14">
        <v>21.280475425668101</v>
      </c>
      <c r="E66" s="14">
        <v>25.708142469851399</v>
      </c>
      <c r="F66" s="14">
        <v>24.590175984138298</v>
      </c>
      <c r="G66" s="14">
        <v>20.710523190076799</v>
      </c>
      <c r="H66" s="14">
        <v>21.725026367043402</v>
      </c>
      <c r="I66" s="14">
        <v>19.054526057254201</v>
      </c>
      <c r="J66" s="14">
        <v>20.163661303199099</v>
      </c>
    </row>
    <row r="67" spans="1:10" x14ac:dyDescent="0.2">
      <c r="A67" s="22" t="s">
        <v>88</v>
      </c>
      <c r="B67" s="14">
        <v>9.9644681301433593</v>
      </c>
      <c r="C67" s="14">
        <v>10.740672886374</v>
      </c>
      <c r="D67" s="14">
        <v>13.562168276462</v>
      </c>
      <c r="E67" s="14">
        <v>14.0769744179524</v>
      </c>
      <c r="F67" s="14">
        <v>12.936570843829299</v>
      </c>
      <c r="G67" s="14">
        <v>11.050862183805201</v>
      </c>
      <c r="H67" s="14">
        <v>13.813302648559</v>
      </c>
      <c r="I67" s="14">
        <v>11.235338073600101</v>
      </c>
      <c r="J67" s="14">
        <v>10.790418009356801</v>
      </c>
    </row>
    <row r="68" spans="1:10" x14ac:dyDescent="0.2">
      <c r="A68" s="22" t="s">
        <v>89</v>
      </c>
      <c r="B68" s="14">
        <v>24.8542305074719</v>
      </c>
      <c r="C68" s="14">
        <v>32.1660776545056</v>
      </c>
      <c r="D68" s="14">
        <v>34.401597579318398</v>
      </c>
      <c r="E68" s="14">
        <v>33.262966578327799</v>
      </c>
      <c r="F68" s="14">
        <v>27.663947982155499</v>
      </c>
      <c r="G68" s="14">
        <v>26.5378186884254</v>
      </c>
      <c r="H68" s="14">
        <v>26.3122798585425</v>
      </c>
      <c r="I68" s="14">
        <v>21.913970206616298</v>
      </c>
      <c r="J68" s="14">
        <v>33.490076171897798</v>
      </c>
    </row>
    <row r="69" spans="1:10" x14ac:dyDescent="0.2">
      <c r="A69" s="23" t="s">
        <v>90</v>
      </c>
      <c r="B69" s="16">
        <v>14.320364198463199</v>
      </c>
      <c r="C69" s="16">
        <v>17.117947412658602</v>
      </c>
      <c r="D69" s="16">
        <v>17.8899333565526</v>
      </c>
      <c r="E69" s="16">
        <v>17.4739277041379</v>
      </c>
      <c r="F69" s="16">
        <v>22.8795550461113</v>
      </c>
      <c r="G69" s="16">
        <v>26.3540751366757</v>
      </c>
      <c r="H69" s="16">
        <v>22.678556587186499</v>
      </c>
      <c r="I69" s="16">
        <v>19.332879027546099</v>
      </c>
      <c r="J69" s="16">
        <v>18.373545873075301</v>
      </c>
    </row>
    <row r="71" spans="1:10" x14ac:dyDescent="0.2">
      <c r="A71" s="13" t="s">
        <v>20</v>
      </c>
    </row>
    <row r="72" spans="1:10" x14ac:dyDescent="0.2">
      <c r="A72" s="13" t="s">
        <v>81</v>
      </c>
    </row>
    <row r="73" spans="1:10" x14ac:dyDescent="0.2">
      <c r="A73" s="13" t="s">
        <v>82</v>
      </c>
    </row>
    <row r="74" spans="1:10" x14ac:dyDescent="0.2">
      <c r="A74" s="13" t="s">
        <v>28</v>
      </c>
    </row>
    <row r="75" spans="1:10" x14ac:dyDescent="0.2">
      <c r="A75" s="13" t="s">
        <v>24</v>
      </c>
    </row>
    <row r="76" spans="1:10" x14ac:dyDescent="0.2">
      <c r="A76" s="13"/>
    </row>
    <row r="77" spans="1:10" x14ac:dyDescent="0.2">
      <c r="A77" s="13" t="s">
        <v>141</v>
      </c>
    </row>
    <row r="78" spans="1:10" x14ac:dyDescent="0.2">
      <c r="A78" s="13" t="s">
        <v>276</v>
      </c>
    </row>
  </sheetData>
  <mergeCells count="1">
    <mergeCell ref="B6:J6"/>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J77"/>
  <sheetViews>
    <sheetView showGridLines="0" workbookViewId="0">
      <pane xSplit="1" ySplit="6" topLeftCell="B64"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HYPERLINK("#'Contents'!A25", "Link to contents")</f>
        <v>Link to contents</v>
      </c>
    </row>
    <row r="3" spans="1:10" ht="15" x14ac:dyDescent="0.25">
      <c r="A3" s="2" t="s">
        <v>94</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c r="B7" s="18">
        <v>2.2880658436213999</v>
      </c>
      <c r="C7" s="18">
        <v>2.2116620752984399</v>
      </c>
      <c r="D7" s="18">
        <v>2.2821316614420102</v>
      </c>
      <c r="E7" s="18">
        <v>2.4254465913233698</v>
      </c>
      <c r="F7" s="18">
        <v>2.5282732447817802</v>
      </c>
      <c r="G7" s="18">
        <v>2.5720472440944899</v>
      </c>
      <c r="H7" s="18">
        <v>2.6692131398013701</v>
      </c>
      <c r="I7" s="18">
        <v>2.8377110694183898</v>
      </c>
      <c r="J7" s="18">
        <v>2.8376623376623402</v>
      </c>
    </row>
    <row r="8" spans="1:10" x14ac:dyDescent="0.2">
      <c r="A8" s="22" t="s">
        <v>87</v>
      </c>
      <c r="B8" s="17">
        <v>3.9209039548022599</v>
      </c>
      <c r="C8" s="17">
        <v>3.5614754098360701</v>
      </c>
      <c r="D8" s="17">
        <v>3.4072727272727299</v>
      </c>
      <c r="E8" s="17">
        <v>3.3169398907103802</v>
      </c>
      <c r="F8" s="17">
        <v>3.9347181008902101</v>
      </c>
      <c r="G8" s="17">
        <v>3.6734006734006699</v>
      </c>
      <c r="H8" s="17">
        <v>4.4437499999999996</v>
      </c>
      <c r="I8" s="17">
        <v>4.3181818181818201</v>
      </c>
      <c r="J8" s="17">
        <v>5.2034883720930196</v>
      </c>
    </row>
    <row r="9" spans="1:10" x14ac:dyDescent="0.2">
      <c r="A9" s="22" t="s">
        <v>88</v>
      </c>
      <c r="B9" s="17">
        <v>1.71929824561404</v>
      </c>
      <c r="C9" s="17">
        <v>1.9591836734693899</v>
      </c>
      <c r="D9" s="17">
        <v>1.82386363636364</v>
      </c>
      <c r="E9" s="17">
        <v>1.6839378238342</v>
      </c>
      <c r="F9" s="17">
        <v>2.0555555555555598</v>
      </c>
      <c r="G9" s="17">
        <v>1.94392523364486</v>
      </c>
      <c r="H9" s="17">
        <v>1.8142857142857101</v>
      </c>
      <c r="I9" s="17">
        <v>1.8342541436464099</v>
      </c>
      <c r="J9" s="17">
        <v>1.8857142857142899</v>
      </c>
    </row>
    <row r="10" spans="1:10" x14ac:dyDescent="0.2">
      <c r="A10" s="22" t="s">
        <v>89</v>
      </c>
      <c r="B10" s="17">
        <v>1.84282460136674</v>
      </c>
      <c r="C10" s="17">
        <v>1.77530120481928</v>
      </c>
      <c r="D10" s="17">
        <v>1.8205655526992299</v>
      </c>
      <c r="E10" s="17">
        <v>1.89492207139266</v>
      </c>
      <c r="F10" s="17">
        <v>1.8825678496868501</v>
      </c>
      <c r="G10" s="17">
        <v>1.8588687534321799</v>
      </c>
      <c r="H10" s="17">
        <v>1.8794288736118501</v>
      </c>
      <c r="I10" s="17">
        <v>1.86693822131704</v>
      </c>
      <c r="J10" s="17">
        <v>1.9518668466036899</v>
      </c>
    </row>
    <row r="11" spans="1:10" x14ac:dyDescent="0.2">
      <c r="A11" s="22" t="s">
        <v>90</v>
      </c>
      <c r="B11" s="17">
        <v>6.1827956989247301</v>
      </c>
      <c r="C11" s="17">
        <v>5.61417322834646</v>
      </c>
      <c r="D11" s="17">
        <v>6.5705128205128203</v>
      </c>
      <c r="E11" s="17">
        <v>6.8974358974358996</v>
      </c>
      <c r="F11" s="17">
        <v>6.7277227722772297</v>
      </c>
      <c r="G11" s="17">
        <v>7.8894230769230802</v>
      </c>
      <c r="H11" s="17">
        <v>8.2791878172588795</v>
      </c>
      <c r="I11" s="17">
        <v>9.0260416666666696</v>
      </c>
      <c r="J11" s="17">
        <v>8.9399141630901298</v>
      </c>
    </row>
    <row r="12" spans="1:10" x14ac:dyDescent="0.2">
      <c r="A12" s="21" t="s">
        <v>15</v>
      </c>
      <c r="B12" s="25">
        <v>2.0476534296028901</v>
      </c>
      <c r="C12" s="25">
        <v>1.98914285714286</v>
      </c>
      <c r="D12" s="25">
        <v>2.1163461538461501</v>
      </c>
      <c r="E12" s="25">
        <v>2.2807095343680701</v>
      </c>
      <c r="F12" s="25">
        <v>2.23436754176611</v>
      </c>
      <c r="G12" s="25">
        <v>2.3182261208577</v>
      </c>
      <c r="H12" s="25">
        <v>2.3368421052631598</v>
      </c>
      <c r="I12" s="25">
        <v>2.4474153297682699</v>
      </c>
      <c r="J12" s="25">
        <v>2.39788014675907</v>
      </c>
    </row>
    <row r="13" spans="1:10" x14ac:dyDescent="0.2">
      <c r="A13" s="22" t="s">
        <v>87</v>
      </c>
      <c r="B13" s="17">
        <v>2.86440677966102</v>
      </c>
      <c r="C13" s="17">
        <v>3.1695906432748502</v>
      </c>
      <c r="D13" s="17">
        <v>2.8351648351648402</v>
      </c>
      <c r="E13" s="17">
        <v>2.74242424242424</v>
      </c>
      <c r="F13" s="17">
        <v>3.3288888888888901</v>
      </c>
      <c r="G13" s="17">
        <v>3.2775119617224902</v>
      </c>
      <c r="H13" s="17">
        <v>3.34389140271493</v>
      </c>
      <c r="I13" s="17">
        <v>3.4893617021276602</v>
      </c>
      <c r="J13" s="17">
        <v>3.9186602870813401</v>
      </c>
    </row>
    <row r="14" spans="1:10" x14ac:dyDescent="0.2">
      <c r="A14" s="22" t="s">
        <v>52</v>
      </c>
      <c r="B14" s="17">
        <v>1.75301204819277</v>
      </c>
      <c r="C14" s="17">
        <v>1.60126582278481</v>
      </c>
      <c r="D14" s="17">
        <v>1.6748768472906399</v>
      </c>
      <c r="E14" s="17">
        <v>1.79213483146067</v>
      </c>
      <c r="F14" s="17">
        <v>1.72</v>
      </c>
      <c r="G14" s="17">
        <v>1.7712418300653601</v>
      </c>
      <c r="H14" s="17">
        <v>1.66</v>
      </c>
      <c r="I14" s="17">
        <v>1.63366336633663</v>
      </c>
      <c r="J14" s="17">
        <v>1.7676056338028201</v>
      </c>
    </row>
    <row r="15" spans="1:10" x14ac:dyDescent="0.2">
      <c r="A15" s="22" t="s">
        <v>88</v>
      </c>
      <c r="B15" s="17">
        <v>1.6388888888888899</v>
      </c>
      <c r="C15" s="17">
        <v>1.5</v>
      </c>
      <c r="D15" s="17">
        <v>1.65254237288136</v>
      </c>
      <c r="E15" s="17">
        <v>1.61904761904762</v>
      </c>
      <c r="F15" s="17">
        <v>1.5806451612903201</v>
      </c>
      <c r="G15" s="17">
        <v>1.64935064935065</v>
      </c>
      <c r="H15" s="17">
        <v>1.63636363636364</v>
      </c>
      <c r="I15" s="17">
        <v>1.63492063492063</v>
      </c>
      <c r="J15" s="17">
        <v>1.6602870813397099</v>
      </c>
    </row>
    <row r="16" spans="1:10" x14ac:dyDescent="0.2">
      <c r="A16" s="22" t="s">
        <v>89</v>
      </c>
      <c r="B16" s="17">
        <v>1.83078491335372</v>
      </c>
      <c r="C16" s="17">
        <v>1.7661927330173799</v>
      </c>
      <c r="D16" s="17">
        <v>1.81486486486486</v>
      </c>
      <c r="E16" s="17">
        <v>1.8912188728702499</v>
      </c>
      <c r="F16" s="17">
        <v>1.88275862068966</v>
      </c>
      <c r="G16" s="17">
        <v>1.8424414478353399</v>
      </c>
      <c r="H16" s="17">
        <v>1.88448393711552</v>
      </c>
      <c r="I16" s="17">
        <v>1.8542931483087599</v>
      </c>
      <c r="J16" s="17">
        <v>1.9385315879339799</v>
      </c>
    </row>
    <row r="17" spans="1:10" x14ac:dyDescent="0.2">
      <c r="A17" s="22" t="s">
        <v>90</v>
      </c>
      <c r="B17" s="17">
        <v>6.1041666666666696</v>
      </c>
      <c r="C17" s="17">
        <v>4.7462686567164196</v>
      </c>
      <c r="D17" s="17">
        <v>6.8556701030927796</v>
      </c>
      <c r="E17" s="17">
        <v>6.9714285714285698</v>
      </c>
      <c r="F17" s="17">
        <v>5.8264462809917399</v>
      </c>
      <c r="G17" s="17">
        <v>7.4881889763779501</v>
      </c>
      <c r="H17" s="17">
        <v>8.0088495575221206</v>
      </c>
      <c r="I17" s="17">
        <v>8.2956521739130409</v>
      </c>
      <c r="J17" s="17">
        <v>7.7867647058823497</v>
      </c>
    </row>
    <row r="18" spans="1:10" x14ac:dyDescent="0.2">
      <c r="A18" s="21" t="s">
        <v>16</v>
      </c>
      <c r="B18" s="25">
        <v>1.5263157894736801</v>
      </c>
      <c r="C18" s="25">
        <v>1.47938144329897</v>
      </c>
      <c r="D18" s="25">
        <v>1.6036866359447</v>
      </c>
      <c r="E18" s="25">
        <v>1.55947136563877</v>
      </c>
      <c r="F18" s="25">
        <v>1.78277153558052</v>
      </c>
      <c r="G18" s="25">
        <v>1.7229437229437199</v>
      </c>
      <c r="H18" s="25">
        <v>2.2625000000000002</v>
      </c>
      <c r="I18" s="25">
        <v>2.4213197969543101</v>
      </c>
      <c r="J18" s="25">
        <v>1.7755905511811001</v>
      </c>
    </row>
    <row r="19" spans="1:10" x14ac:dyDescent="0.2">
      <c r="A19" s="22" t="s">
        <v>87</v>
      </c>
      <c r="B19" s="17">
        <v>1</v>
      </c>
      <c r="C19" s="17">
        <v>1.8125</v>
      </c>
      <c r="D19" s="17">
        <v>2.4545454545454501</v>
      </c>
      <c r="E19" s="17">
        <v>2.4</v>
      </c>
      <c r="F19" s="17">
        <v>2.4347826086956501</v>
      </c>
      <c r="G19" s="17">
        <v>2.42105263157895</v>
      </c>
      <c r="H19" s="17">
        <v>2.5</v>
      </c>
      <c r="I19" s="17">
        <v>2.21428571428571</v>
      </c>
      <c r="J19" s="17">
        <v>2.125</v>
      </c>
    </row>
    <row r="20" spans="1:10" x14ac:dyDescent="0.2">
      <c r="A20" s="22" t="s">
        <v>88</v>
      </c>
      <c r="B20" s="17">
        <v>1.5263157894736801</v>
      </c>
      <c r="C20" s="17">
        <v>1.1428571428571399</v>
      </c>
      <c r="D20" s="17">
        <v>1.2173913043478299</v>
      </c>
      <c r="E20" s="17">
        <v>1.5625</v>
      </c>
      <c r="F20" s="17">
        <v>1.13793103448276</v>
      </c>
      <c r="G20" s="17">
        <v>1.0952380952381</v>
      </c>
      <c r="H20" s="17">
        <v>1.3</v>
      </c>
      <c r="I20" s="17">
        <v>1.2307692307692299</v>
      </c>
      <c r="J20" s="17">
        <v>1.3928571428571399</v>
      </c>
    </row>
    <row r="21" spans="1:10" x14ac:dyDescent="0.2">
      <c r="A21" s="22" t="s">
        <v>89</v>
      </c>
      <c r="B21" s="17">
        <v>1.29245283018868</v>
      </c>
      <c r="C21" s="17">
        <v>1.3767123287671199</v>
      </c>
      <c r="D21" s="17">
        <v>1.3558282208589001</v>
      </c>
      <c r="E21" s="17">
        <v>1.2931937172774901</v>
      </c>
      <c r="F21" s="17">
        <v>1.4059405940594101</v>
      </c>
      <c r="G21" s="17">
        <v>1.31666666666667</v>
      </c>
      <c r="H21" s="17">
        <v>1.4565217391304299</v>
      </c>
      <c r="I21" s="17">
        <v>1.3475177304964501</v>
      </c>
      <c r="J21" s="17">
        <v>1.2564102564102599</v>
      </c>
    </row>
    <row r="22" spans="1:10" x14ac:dyDescent="0.2">
      <c r="A22" s="22" t="s">
        <v>90</v>
      </c>
      <c r="B22" s="17">
        <v>8.25</v>
      </c>
      <c r="C22" s="17">
        <v>3</v>
      </c>
      <c r="D22" s="17">
        <v>3.6</v>
      </c>
      <c r="E22" s="17">
        <v>5.8</v>
      </c>
      <c r="F22" s="17">
        <v>7.9230769230769198</v>
      </c>
      <c r="G22" s="17">
        <v>8.3636363636363598</v>
      </c>
      <c r="H22" s="17">
        <v>14.714285714285699</v>
      </c>
      <c r="I22" s="17">
        <v>14</v>
      </c>
      <c r="J22" s="17">
        <v>8.8666666666666707</v>
      </c>
    </row>
    <row r="23" spans="1:10" x14ac:dyDescent="0.2">
      <c r="A23" s="21" t="s">
        <v>17</v>
      </c>
      <c r="B23" s="25">
        <v>4.6612021857923498</v>
      </c>
      <c r="C23" s="25">
        <v>4.4829059829059803</v>
      </c>
      <c r="D23" s="25">
        <v>4.2117647058823504</v>
      </c>
      <c r="E23" s="25">
        <v>4.4291187739463602</v>
      </c>
      <c r="F23" s="25">
        <v>5.5128205128205101</v>
      </c>
      <c r="G23" s="25">
        <v>5.3618677042801597</v>
      </c>
      <c r="H23" s="25">
        <v>5.4201388888888902</v>
      </c>
      <c r="I23" s="25">
        <v>5.7698412698412698</v>
      </c>
      <c r="J23" s="25">
        <v>6.4530831099195698</v>
      </c>
    </row>
    <row r="24" spans="1:10" x14ac:dyDescent="0.2">
      <c r="A24" s="22" t="s">
        <v>87</v>
      </c>
      <c r="B24" s="17">
        <v>6.4</v>
      </c>
      <c r="C24" s="17">
        <v>5.2280701754386003</v>
      </c>
      <c r="D24" s="17">
        <v>4.8048780487804903</v>
      </c>
      <c r="E24" s="17">
        <v>5.0652173913043503</v>
      </c>
      <c r="F24" s="17">
        <v>5.8539325842696597</v>
      </c>
      <c r="G24" s="17">
        <v>5.2173913043478297</v>
      </c>
      <c r="H24" s="17">
        <v>7.5057471264367797</v>
      </c>
      <c r="I24" s="17">
        <v>6.5238095238095202</v>
      </c>
      <c r="J24" s="17">
        <v>7.8739495798319297</v>
      </c>
    </row>
    <row r="25" spans="1:10" x14ac:dyDescent="0.2">
      <c r="A25" s="22" t="s">
        <v>88</v>
      </c>
      <c r="B25" s="17">
        <v>2.1304347826086998</v>
      </c>
      <c r="C25" s="17">
        <v>3.4736842105263199</v>
      </c>
      <c r="D25" s="17">
        <v>2.8</v>
      </c>
      <c r="E25" s="17">
        <v>2.06666666666667</v>
      </c>
      <c r="F25" s="17">
        <v>5.2222222222222197</v>
      </c>
      <c r="G25" s="17">
        <v>3.5641025641025599</v>
      </c>
      <c r="H25" s="17">
        <v>2.9189189189189202</v>
      </c>
      <c r="I25" s="17">
        <v>3.2413793103448301</v>
      </c>
      <c r="J25" s="17">
        <v>3.3023255813953498</v>
      </c>
    </row>
    <row r="26" spans="1:10" x14ac:dyDescent="0.2">
      <c r="A26" s="22" t="s">
        <v>89</v>
      </c>
      <c r="B26" s="17">
        <v>3.171875</v>
      </c>
      <c r="C26" s="17">
        <v>2.8555555555555601</v>
      </c>
      <c r="D26" s="17">
        <v>2.9696969696969702</v>
      </c>
      <c r="E26" s="17">
        <v>3.37234042553191</v>
      </c>
      <c r="F26" s="17">
        <v>3.28089887640449</v>
      </c>
      <c r="G26" s="17">
        <v>3.55696202531646</v>
      </c>
      <c r="H26" s="17">
        <v>2.9787234042553199</v>
      </c>
      <c r="I26" s="17">
        <v>3.2948717948717898</v>
      </c>
      <c r="J26" s="17">
        <v>3.38759689922481</v>
      </c>
    </row>
    <row r="27" spans="1:10" x14ac:dyDescent="0.2">
      <c r="A27" s="23" t="s">
        <v>90</v>
      </c>
      <c r="B27" s="19">
        <v>6.0731707317073198</v>
      </c>
      <c r="C27" s="19">
        <v>7.3877551020408196</v>
      </c>
      <c r="D27" s="19">
        <v>7.3846153846153904</v>
      </c>
      <c r="E27" s="19">
        <v>6.9111111111111097</v>
      </c>
      <c r="F27" s="19">
        <v>8.1029411764705905</v>
      </c>
      <c r="G27" s="19">
        <v>8.5428571428571392</v>
      </c>
      <c r="H27" s="19">
        <v>7.4285714285714297</v>
      </c>
      <c r="I27" s="19">
        <v>9.0983606557377108</v>
      </c>
      <c r="J27" s="19">
        <v>10.865853658536601</v>
      </c>
    </row>
    <row r="28" spans="1:10" x14ac:dyDescent="0.2">
      <c r="A28" s="9" t="s">
        <v>18</v>
      </c>
      <c r="B28" s="18">
        <v>2.4430360179316701</v>
      </c>
      <c r="C28" s="18">
        <v>2.5313745019920302</v>
      </c>
      <c r="D28" s="18">
        <v>2.5839881620573499</v>
      </c>
      <c r="E28" s="18">
        <v>2.7760789626475701</v>
      </c>
      <c r="F28" s="18">
        <v>2.9894291754756899</v>
      </c>
      <c r="G28" s="18">
        <v>3.0613223513482999</v>
      </c>
      <c r="H28" s="18">
        <v>3.1577155409115898</v>
      </c>
      <c r="I28" s="18">
        <v>3.2502010723860599</v>
      </c>
      <c r="J28" s="18">
        <v>3.1856106408706202</v>
      </c>
    </row>
    <row r="29" spans="1:10" x14ac:dyDescent="0.2">
      <c r="A29" s="22" t="s">
        <v>87</v>
      </c>
      <c r="B29" s="17">
        <v>4.0926193921852398</v>
      </c>
      <c r="C29" s="17">
        <v>3.9508021390374299</v>
      </c>
      <c r="D29" s="17">
        <v>4.1170506912442404</v>
      </c>
      <c r="E29" s="17">
        <v>4.3870476190476202</v>
      </c>
      <c r="F29" s="17">
        <v>4.5900277008310297</v>
      </c>
      <c r="G29" s="17">
        <v>4.3864436619718301</v>
      </c>
      <c r="H29" s="17">
        <v>4.6015853149770498</v>
      </c>
      <c r="I29" s="17">
        <v>4.9815668202765</v>
      </c>
      <c r="J29" s="17">
        <v>5.6262873957822501</v>
      </c>
    </row>
    <row r="30" spans="1:10" x14ac:dyDescent="0.2">
      <c r="A30" s="22" t="s">
        <v>88</v>
      </c>
      <c r="B30" s="17">
        <v>2.0394736842105301</v>
      </c>
      <c r="C30" s="17">
        <v>2.2622047244094499</v>
      </c>
      <c r="D30" s="17">
        <v>2.07797270955166</v>
      </c>
      <c r="E30" s="17">
        <v>2.2520467836257301</v>
      </c>
      <c r="F30" s="17">
        <v>2.43884057971015</v>
      </c>
      <c r="G30" s="17">
        <v>2.2944162436548199</v>
      </c>
      <c r="H30" s="17">
        <v>3.4127843986998898</v>
      </c>
      <c r="I30" s="17">
        <v>2.7101727447216901</v>
      </c>
      <c r="J30" s="17">
        <v>2.3266384778012701</v>
      </c>
    </row>
    <row r="31" spans="1:10" x14ac:dyDescent="0.2">
      <c r="A31" s="22" t="s">
        <v>89</v>
      </c>
      <c r="B31" s="17">
        <v>1.96693026599569</v>
      </c>
      <c r="C31" s="17">
        <v>1.99698011911752</v>
      </c>
      <c r="D31" s="17">
        <v>2.0083225322327598</v>
      </c>
      <c r="E31" s="17">
        <v>2.06311360448808</v>
      </c>
      <c r="F31" s="17">
        <v>2.0320279408486299</v>
      </c>
      <c r="G31" s="17">
        <v>2.0446950710108598</v>
      </c>
      <c r="H31" s="17">
        <v>2.0220239069919801</v>
      </c>
      <c r="I31" s="17">
        <v>2.02726806765761</v>
      </c>
      <c r="J31" s="17">
        <v>2.15346378412498</v>
      </c>
    </row>
    <row r="32" spans="1:10" x14ac:dyDescent="0.2">
      <c r="A32" s="22" t="s">
        <v>90</v>
      </c>
      <c r="B32" s="17">
        <v>6.1324503311258303</v>
      </c>
      <c r="C32" s="17">
        <v>6.57726819541376</v>
      </c>
      <c r="D32" s="17">
        <v>7.3731707317073196</v>
      </c>
      <c r="E32" s="17">
        <v>8.1750000000000007</v>
      </c>
      <c r="F32" s="17">
        <v>8.8022565320665098</v>
      </c>
      <c r="G32" s="17">
        <v>8.4947589098532497</v>
      </c>
      <c r="H32" s="17">
        <v>8.8277239018824893</v>
      </c>
      <c r="I32" s="17">
        <v>8.9460278956943604</v>
      </c>
      <c r="J32" s="17">
        <v>9.30899937067338</v>
      </c>
    </row>
    <row r="33" spans="1:10" x14ac:dyDescent="0.2">
      <c r="A33" s="21" t="s">
        <v>15</v>
      </c>
      <c r="B33" s="25">
        <v>2.1020161290322599</v>
      </c>
      <c r="C33" s="25">
        <v>2.1367327054238401</v>
      </c>
      <c r="D33" s="25">
        <v>2.19850988014253</v>
      </c>
      <c r="E33" s="25">
        <v>2.34022960279944</v>
      </c>
      <c r="F33" s="25">
        <v>2.48746298124383</v>
      </c>
      <c r="G33" s="25">
        <v>2.51264116575592</v>
      </c>
      <c r="H33" s="25">
        <v>2.5068010430615302</v>
      </c>
      <c r="I33" s="25">
        <v>2.6282363162467401</v>
      </c>
      <c r="J33" s="25">
        <v>2.6583210603829199</v>
      </c>
    </row>
    <row r="34" spans="1:10" x14ac:dyDescent="0.2">
      <c r="A34" s="22" t="s">
        <v>87</v>
      </c>
      <c r="B34" s="17">
        <v>3.18802395209581</v>
      </c>
      <c r="C34" s="17">
        <v>3.2240000000000002</v>
      </c>
      <c r="D34" s="17">
        <v>3.24947294448349</v>
      </c>
      <c r="E34" s="17">
        <v>3.3722157092614302</v>
      </c>
      <c r="F34" s="17">
        <v>3.5929095354523199</v>
      </c>
      <c r="G34" s="17">
        <v>3.47248322147651</v>
      </c>
      <c r="H34" s="17">
        <v>3.6826498422712901</v>
      </c>
      <c r="I34" s="17">
        <v>3.9814963797264702</v>
      </c>
      <c r="J34" s="17">
        <v>4.3223076923076897</v>
      </c>
    </row>
    <row r="35" spans="1:10" x14ac:dyDescent="0.2">
      <c r="A35" s="22" t="s">
        <v>52</v>
      </c>
      <c r="B35" s="17">
        <v>1.6912193091968399</v>
      </c>
      <c r="C35" s="17">
        <v>1.7459306440198199</v>
      </c>
      <c r="D35" s="17">
        <v>1.7618623962040301</v>
      </c>
      <c r="E35" s="17">
        <v>1.7571059431524501</v>
      </c>
      <c r="F35" s="17">
        <v>1.71978609625668</v>
      </c>
      <c r="G35" s="17">
        <v>1.7515123313168901</v>
      </c>
      <c r="H35" s="17">
        <v>1.69576837416481</v>
      </c>
      <c r="I35" s="17">
        <v>1.68714121699196</v>
      </c>
      <c r="J35" s="17">
        <v>1.86038781163435</v>
      </c>
    </row>
    <row r="36" spans="1:10" x14ac:dyDescent="0.2">
      <c r="A36" s="22" t="s">
        <v>88</v>
      </c>
      <c r="B36" s="17">
        <v>1.6431852986217499</v>
      </c>
      <c r="C36" s="17">
        <v>1.6211562115621201</v>
      </c>
      <c r="D36" s="17">
        <v>1.6355421686747</v>
      </c>
      <c r="E36" s="17">
        <v>1.68990825688073</v>
      </c>
      <c r="F36" s="17">
        <v>1.6660808435852399</v>
      </c>
      <c r="G36" s="17">
        <v>1.7045871559632999</v>
      </c>
      <c r="H36" s="17">
        <v>1.7238866396761101</v>
      </c>
      <c r="I36" s="17">
        <v>1.7381404174573101</v>
      </c>
      <c r="J36" s="17">
        <v>1.6905632772494501</v>
      </c>
    </row>
    <row r="37" spans="1:10" x14ac:dyDescent="0.2">
      <c r="A37" s="22" t="s">
        <v>89</v>
      </c>
      <c r="B37" s="17">
        <v>1.9629305822696299</v>
      </c>
      <c r="C37" s="17">
        <v>1.9730639730639701</v>
      </c>
      <c r="D37" s="17">
        <v>1.9930363656460699</v>
      </c>
      <c r="E37" s="17">
        <v>2.0648298217179901</v>
      </c>
      <c r="F37" s="17">
        <v>2.0510355875958299</v>
      </c>
      <c r="G37" s="17">
        <v>2.0297263681592002</v>
      </c>
      <c r="H37" s="17">
        <v>2.0187598976732901</v>
      </c>
      <c r="I37" s="17">
        <v>1.9795513505264799</v>
      </c>
      <c r="J37" s="17">
        <v>2.0679720909295498</v>
      </c>
    </row>
    <row r="38" spans="1:10" x14ac:dyDescent="0.2">
      <c r="A38" s="22" t="s">
        <v>90</v>
      </c>
      <c r="B38" s="17">
        <v>5.8935483870967698</v>
      </c>
      <c r="C38" s="17">
        <v>5.59669811320755</v>
      </c>
      <c r="D38" s="17">
        <v>6.2127303182579601</v>
      </c>
      <c r="E38" s="17">
        <v>7.0132450331125797</v>
      </c>
      <c r="F38" s="17">
        <v>8.2953249714937307</v>
      </c>
      <c r="G38" s="17">
        <v>7.7102510460251104</v>
      </c>
      <c r="H38" s="17">
        <v>7.8950819672131196</v>
      </c>
      <c r="I38" s="17">
        <v>8.2342047930283204</v>
      </c>
      <c r="J38" s="17">
        <v>9.1465038845727005</v>
      </c>
    </row>
    <row r="39" spans="1:10" x14ac:dyDescent="0.2">
      <c r="A39" s="21" t="s">
        <v>16</v>
      </c>
      <c r="B39" s="25">
        <v>1.56007393715342</v>
      </c>
      <c r="C39" s="25">
        <v>1.5890073831009</v>
      </c>
      <c r="D39" s="25">
        <v>1.50847457627119</v>
      </c>
      <c r="E39" s="25">
        <v>1.6592178770949699</v>
      </c>
      <c r="F39" s="25">
        <v>1.6123417721519</v>
      </c>
      <c r="G39" s="25">
        <v>1.6621863799283201</v>
      </c>
      <c r="H39" s="25">
        <v>1.7892857142857099</v>
      </c>
      <c r="I39" s="25">
        <v>1.8147727272727301</v>
      </c>
      <c r="J39" s="25">
        <v>1.77988047808765</v>
      </c>
    </row>
    <row r="40" spans="1:10" x14ac:dyDescent="0.2">
      <c r="A40" s="22" t="s">
        <v>87</v>
      </c>
      <c r="B40" s="17">
        <v>2.4166666666666701</v>
      </c>
      <c r="C40" s="17">
        <v>2.2222222222222201</v>
      </c>
      <c r="D40" s="17">
        <v>2.2121212121212102</v>
      </c>
      <c r="E40" s="17">
        <v>2.19354838709677</v>
      </c>
      <c r="F40" s="17">
        <v>2.4675324675324699</v>
      </c>
      <c r="G40" s="17">
        <v>1.9452054794520499</v>
      </c>
      <c r="H40" s="17">
        <v>2.5714285714285698</v>
      </c>
      <c r="I40" s="17">
        <v>3.07407407407407</v>
      </c>
      <c r="J40" s="17">
        <v>3.7777777777777799</v>
      </c>
    </row>
    <row r="41" spans="1:10" x14ac:dyDescent="0.2">
      <c r="A41" s="22" t="s">
        <v>88</v>
      </c>
      <c r="B41" s="17">
        <v>1.2803030303030301</v>
      </c>
      <c r="C41" s="17">
        <v>1.3684210526315801</v>
      </c>
      <c r="D41" s="17">
        <v>1.2461538461538499</v>
      </c>
      <c r="E41" s="17">
        <v>1.24691358024691</v>
      </c>
      <c r="F41" s="17">
        <v>1.32278481012658</v>
      </c>
      <c r="G41" s="17">
        <v>1.41880341880342</v>
      </c>
      <c r="H41" s="17">
        <v>1.35338345864662</v>
      </c>
      <c r="I41" s="17">
        <v>1.1711711711711701</v>
      </c>
      <c r="J41" s="17">
        <v>1.72727272727273</v>
      </c>
    </row>
    <row r="42" spans="1:10" x14ac:dyDescent="0.2">
      <c r="A42" s="22" t="s">
        <v>89</v>
      </c>
      <c r="B42" s="17">
        <v>1.40233918128655</v>
      </c>
      <c r="C42" s="17">
        <v>1.3907563025210099</v>
      </c>
      <c r="D42" s="17">
        <v>1.3476357267951</v>
      </c>
      <c r="E42" s="17">
        <v>1.41129744042365</v>
      </c>
      <c r="F42" s="17">
        <v>1.42121212121212</v>
      </c>
      <c r="G42" s="17">
        <v>1.2978482446206101</v>
      </c>
      <c r="H42" s="17">
        <v>1.3491879350347999</v>
      </c>
      <c r="I42" s="17">
        <v>1.3210059171597599</v>
      </c>
      <c r="J42" s="17">
        <v>1.3185955786736001</v>
      </c>
    </row>
    <row r="43" spans="1:10" x14ac:dyDescent="0.2">
      <c r="A43" s="22" t="s">
        <v>90</v>
      </c>
      <c r="B43" s="17">
        <v>5</v>
      </c>
      <c r="C43" s="17">
        <v>5.25</v>
      </c>
      <c r="D43" s="17">
        <v>4.8</v>
      </c>
      <c r="E43" s="17">
        <v>8.4318181818181799</v>
      </c>
      <c r="F43" s="17">
        <v>5.9487179487179498</v>
      </c>
      <c r="G43" s="17">
        <v>9.3255813953488396</v>
      </c>
      <c r="H43" s="17">
        <v>9.6458333333333304</v>
      </c>
      <c r="I43" s="17">
        <v>10.461538461538501</v>
      </c>
      <c r="J43" s="17">
        <v>8.4736842105263204</v>
      </c>
    </row>
    <row r="44" spans="1:10" x14ac:dyDescent="0.2">
      <c r="A44" s="21" t="s">
        <v>17</v>
      </c>
      <c r="B44" s="25">
        <v>4.6838842975206596</v>
      </c>
      <c r="C44" s="25">
        <v>4.9074733096085401</v>
      </c>
      <c r="D44" s="25">
        <v>5.3043319985438702</v>
      </c>
      <c r="E44" s="25">
        <v>5.7278588394977898</v>
      </c>
      <c r="F44" s="25">
        <v>6.1823449216087196</v>
      </c>
      <c r="G44" s="25">
        <v>6.2128249566724403</v>
      </c>
      <c r="H44" s="25">
        <v>6.8697001034126197</v>
      </c>
      <c r="I44" s="25">
        <v>6.5790513833992099</v>
      </c>
      <c r="J44" s="25">
        <v>6.2323439099283497</v>
      </c>
    </row>
    <row r="45" spans="1:10" x14ac:dyDescent="0.2">
      <c r="A45" s="22" t="s">
        <v>87</v>
      </c>
      <c r="B45" s="17">
        <v>5.85010266940452</v>
      </c>
      <c r="C45" s="17">
        <v>5.4366412213740496</v>
      </c>
      <c r="D45" s="17">
        <v>6.3132716049382704</v>
      </c>
      <c r="E45" s="17">
        <v>6.73002421307506</v>
      </c>
      <c r="F45" s="17">
        <v>6.7948402948403004</v>
      </c>
      <c r="G45" s="17">
        <v>6.5585331452750397</v>
      </c>
      <c r="H45" s="17">
        <v>6.7959183673469399</v>
      </c>
      <c r="I45" s="17">
        <v>7.0335365853658498</v>
      </c>
      <c r="J45" s="17">
        <v>8.2467153284671504</v>
      </c>
    </row>
    <row r="46" spans="1:10" x14ac:dyDescent="0.2">
      <c r="A46" s="22" t="s">
        <v>88</v>
      </c>
      <c r="B46" s="17">
        <v>3.3261648745519699</v>
      </c>
      <c r="C46" s="17">
        <v>4.2376543209876498</v>
      </c>
      <c r="D46" s="17">
        <v>3.4067796610169498</v>
      </c>
      <c r="E46" s="17">
        <v>3.9454148471615702</v>
      </c>
      <c r="F46" s="17">
        <v>4.8997668997668997</v>
      </c>
      <c r="G46" s="17">
        <v>4.3143631436314402</v>
      </c>
      <c r="H46" s="17">
        <v>8.3493723849372401</v>
      </c>
      <c r="I46" s="17">
        <v>5.7135678391959797</v>
      </c>
      <c r="J46" s="17">
        <v>4.8272251308900502</v>
      </c>
    </row>
    <row r="47" spans="1:10" x14ac:dyDescent="0.2">
      <c r="A47" s="22" t="s">
        <v>89</v>
      </c>
      <c r="B47" s="17">
        <v>3.5039473684210498</v>
      </c>
      <c r="C47" s="17">
        <v>3.43251231527094</v>
      </c>
      <c r="D47" s="17">
        <v>3.5783242258652099</v>
      </c>
      <c r="E47" s="17">
        <v>3.6860254083484598</v>
      </c>
      <c r="F47" s="17">
        <v>3.45612134344529</v>
      </c>
      <c r="G47" s="17">
        <v>3.6146993318485499</v>
      </c>
      <c r="H47" s="17">
        <v>3.51336302895323</v>
      </c>
      <c r="I47" s="17">
        <v>3.7908163265306101</v>
      </c>
      <c r="J47" s="17">
        <v>3.74382207578254</v>
      </c>
    </row>
    <row r="48" spans="1:10" x14ac:dyDescent="0.2">
      <c r="A48" s="23" t="s">
        <v>90</v>
      </c>
      <c r="B48" s="19">
        <v>6.4097560975609804</v>
      </c>
      <c r="C48" s="19">
        <v>7.46355140186916</v>
      </c>
      <c r="D48" s="19">
        <v>8.7482993197278898</v>
      </c>
      <c r="E48" s="19">
        <v>9.7183600713012499</v>
      </c>
      <c r="F48" s="19">
        <v>9.5260416666666696</v>
      </c>
      <c r="G48" s="19">
        <v>9.2805280528052805</v>
      </c>
      <c r="H48" s="19">
        <v>9.8582278481012704</v>
      </c>
      <c r="I48" s="19">
        <v>9.8049132947976894</v>
      </c>
      <c r="J48" s="19">
        <v>9.5830769230769199</v>
      </c>
    </row>
    <row r="49" spans="1:10" x14ac:dyDescent="0.2">
      <c r="A49" s="9" t="s">
        <v>19</v>
      </c>
      <c r="B49" s="18">
        <v>2.4466421343146298</v>
      </c>
      <c r="C49" s="18">
        <v>2.4946461077203099</v>
      </c>
      <c r="D49" s="18">
        <v>2.5618497619467502</v>
      </c>
      <c r="E49" s="18">
        <v>2.7417665297913301</v>
      </c>
      <c r="F49" s="18">
        <v>2.9417970496200301</v>
      </c>
      <c r="G49" s="18">
        <v>3.0039479456060798</v>
      </c>
      <c r="H49" s="18">
        <v>3.0973921289710802</v>
      </c>
      <c r="I49" s="18">
        <v>3.2161470451372698</v>
      </c>
      <c r="J49" s="18">
        <v>3.1364230984862602</v>
      </c>
    </row>
    <row r="50" spans="1:10" x14ac:dyDescent="0.2">
      <c r="A50" s="22" t="s">
        <v>87</v>
      </c>
      <c r="B50" s="17">
        <v>4.1009852216748799</v>
      </c>
      <c r="C50" s="17">
        <v>3.9348127600554799</v>
      </c>
      <c r="D50" s="17">
        <v>4.09789932619897</v>
      </c>
      <c r="E50" s="17">
        <v>4.2669505404520098</v>
      </c>
      <c r="F50" s="17">
        <v>4.5110268780151603</v>
      </c>
      <c r="G50" s="17">
        <v>4.3063271604938302</v>
      </c>
      <c r="H50" s="17">
        <v>4.5839680812477299</v>
      </c>
      <c r="I50" s="17">
        <v>4.9305309734513303</v>
      </c>
      <c r="J50" s="17">
        <v>5.5613305613305597</v>
      </c>
    </row>
    <row r="51" spans="1:10" x14ac:dyDescent="0.2">
      <c r="A51" s="22" t="s">
        <v>88</v>
      </c>
      <c r="B51" s="17">
        <v>2.0516028146989802</v>
      </c>
      <c r="C51" s="17">
        <v>2.2210095497953599</v>
      </c>
      <c r="D51" s="17">
        <v>2.0902004454342999</v>
      </c>
      <c r="E51" s="17">
        <v>2.2203562340966898</v>
      </c>
      <c r="F51" s="17">
        <v>2.43553299492386</v>
      </c>
      <c r="G51" s="17">
        <v>2.2579408543263999</v>
      </c>
      <c r="H51" s="17">
        <v>3.2408551068883602</v>
      </c>
      <c r="I51" s="17">
        <v>2.6345291479820601</v>
      </c>
      <c r="J51" s="17">
        <v>2.2652134423251602</v>
      </c>
    </row>
    <row r="52" spans="1:10" x14ac:dyDescent="0.2">
      <c r="A52" s="22" t="s">
        <v>89</v>
      </c>
      <c r="B52" s="17">
        <v>1.95627743634767</v>
      </c>
      <c r="C52" s="17">
        <v>1.9707939712987701</v>
      </c>
      <c r="D52" s="17">
        <v>1.9916784702549599</v>
      </c>
      <c r="E52" s="17">
        <v>2.0464279496256701</v>
      </c>
      <c r="F52" s="17">
        <v>2.0174041487380401</v>
      </c>
      <c r="G52" s="17">
        <v>2.02573845712647</v>
      </c>
      <c r="H52" s="17">
        <v>2.00280760861936</v>
      </c>
      <c r="I52" s="17">
        <v>2.00850988387554</v>
      </c>
      <c r="J52" s="17">
        <v>2.1246155903195598</v>
      </c>
    </row>
    <row r="53" spans="1:10" x14ac:dyDescent="0.2">
      <c r="A53" s="22" t="s">
        <v>90</v>
      </c>
      <c r="B53" s="17">
        <v>6.1264864864864901</v>
      </c>
      <c r="C53" s="17">
        <v>6.3443316412859598</v>
      </c>
      <c r="D53" s="17">
        <v>7.2294159042927504</v>
      </c>
      <c r="E53" s="17">
        <v>7.9053803339517597</v>
      </c>
      <c r="F53" s="17">
        <v>8.5656460819927407</v>
      </c>
      <c r="G53" s="17">
        <v>8.4109716410971593</v>
      </c>
      <c r="H53" s="17">
        <v>8.7481070166582509</v>
      </c>
      <c r="I53" s="17">
        <v>8.9935725763256595</v>
      </c>
      <c r="J53" s="17">
        <v>9.2381729200652494</v>
      </c>
    </row>
    <row r="54" spans="1:10" x14ac:dyDescent="0.2">
      <c r="A54" s="21" t="s">
        <v>15</v>
      </c>
      <c r="B54" s="25">
        <v>2.1001885498800101</v>
      </c>
      <c r="C54" s="25">
        <v>2.1166759543048199</v>
      </c>
      <c r="D54" s="25">
        <v>2.19137390915194</v>
      </c>
      <c r="E54" s="25">
        <v>2.3346064078081898</v>
      </c>
      <c r="F54" s="25">
        <v>2.4628297362110301</v>
      </c>
      <c r="G54" s="25">
        <v>2.48694615288063</v>
      </c>
      <c r="H54" s="25">
        <v>2.4863417898643299</v>
      </c>
      <c r="I54" s="25">
        <v>2.6108433734939802</v>
      </c>
      <c r="J54" s="25">
        <v>2.62175672458938</v>
      </c>
    </row>
    <row r="55" spans="1:10" x14ac:dyDescent="0.2">
      <c r="A55" s="22" t="s">
        <v>87</v>
      </c>
      <c r="B55" s="17">
        <v>3.1659877800407301</v>
      </c>
      <c r="C55" s="17">
        <v>3.2192716236722299</v>
      </c>
      <c r="D55" s="17">
        <v>3.2324588163514298</v>
      </c>
      <c r="E55" s="17">
        <v>3.2835000000000001</v>
      </c>
      <c r="F55" s="17">
        <v>3.5701381509032899</v>
      </c>
      <c r="G55" s="17">
        <v>3.4541203974284</v>
      </c>
      <c r="H55" s="17">
        <v>3.6483817882611098</v>
      </c>
      <c r="I55" s="17">
        <v>3.9117442668519802</v>
      </c>
      <c r="J55" s="17">
        <v>4.2578740157480297</v>
      </c>
    </row>
    <row r="56" spans="1:10" x14ac:dyDescent="0.2">
      <c r="A56" s="22" t="s">
        <v>52</v>
      </c>
      <c r="B56" s="17">
        <v>1.6932330827067701</v>
      </c>
      <c r="C56" s="17">
        <v>1.735485975212</v>
      </c>
      <c r="D56" s="17">
        <v>1.7544386779568399</v>
      </c>
      <c r="E56" s="17">
        <v>1.7570817744521601</v>
      </c>
      <c r="F56" s="17">
        <v>1.72069990095741</v>
      </c>
      <c r="G56" s="17">
        <v>1.7527754056362099</v>
      </c>
      <c r="H56" s="17">
        <v>1.6904075751337999</v>
      </c>
      <c r="I56" s="17">
        <v>1.6871628910463901</v>
      </c>
      <c r="J56" s="17">
        <v>1.85363357215967</v>
      </c>
    </row>
    <row r="57" spans="1:10" x14ac:dyDescent="0.2">
      <c r="A57" s="22" t="s">
        <v>88</v>
      </c>
      <c r="B57" s="17">
        <v>1.6523994811932601</v>
      </c>
      <c r="C57" s="17">
        <v>1.61062906724512</v>
      </c>
      <c r="D57" s="17">
        <v>1.64229765013055</v>
      </c>
      <c r="E57" s="17">
        <v>1.68587213891081</v>
      </c>
      <c r="F57" s="17">
        <v>1.6617647058823499</v>
      </c>
      <c r="G57" s="17">
        <v>1.69486166007905</v>
      </c>
      <c r="H57" s="17">
        <v>1.71225071225071</v>
      </c>
      <c r="I57" s="17">
        <v>1.7264386989157601</v>
      </c>
      <c r="J57" s="17">
        <v>1.6840125391849501</v>
      </c>
    </row>
    <row r="58" spans="1:10" x14ac:dyDescent="0.2">
      <c r="A58" s="22" t="s">
        <v>89</v>
      </c>
      <c r="B58" s="17">
        <v>1.9467558917660699</v>
      </c>
      <c r="C58" s="17">
        <v>1.94201710202647</v>
      </c>
      <c r="D58" s="17">
        <v>1.96996268656716</v>
      </c>
      <c r="E58" s="17">
        <v>2.0435777716744501</v>
      </c>
      <c r="F58" s="17">
        <v>2.0321546531960402</v>
      </c>
      <c r="G58" s="17">
        <v>2.0053543307086601</v>
      </c>
      <c r="H58" s="17">
        <v>1.9995894909687999</v>
      </c>
      <c r="I58" s="17">
        <v>1.9628003099974201</v>
      </c>
      <c r="J58" s="17">
        <v>2.0474452554744502</v>
      </c>
    </row>
    <row r="59" spans="1:10" x14ac:dyDescent="0.2">
      <c r="A59" s="22" t="s">
        <v>90</v>
      </c>
      <c r="B59" s="17">
        <v>5.8687664041994703</v>
      </c>
      <c r="C59" s="17">
        <v>5.3781676413255397</v>
      </c>
      <c r="D59" s="17">
        <v>6.2899575671852901</v>
      </c>
      <c r="E59" s="17">
        <v>6.9695652173912999</v>
      </c>
      <c r="F59" s="17">
        <v>8.0009832841691306</v>
      </c>
      <c r="G59" s="17">
        <v>7.66911090742438</v>
      </c>
      <c r="H59" s="17">
        <v>7.9296046287367403</v>
      </c>
      <c r="I59" s="17">
        <v>8.2686424474187401</v>
      </c>
      <c r="J59" s="17">
        <v>8.9760765550239192</v>
      </c>
    </row>
    <row r="60" spans="1:10" x14ac:dyDescent="0.2">
      <c r="A60" s="21" t="s">
        <v>16</v>
      </c>
      <c r="B60" s="25">
        <v>1.5552884615384599</v>
      </c>
      <c r="C60" s="25">
        <v>1.5726198749131299</v>
      </c>
      <c r="D60" s="25">
        <v>1.52034001214329</v>
      </c>
      <c r="E60" s="25">
        <v>1.6476530005941801</v>
      </c>
      <c r="F60" s="25">
        <v>1.6508648302370299</v>
      </c>
      <c r="G60" s="25">
        <v>1.68262150220913</v>
      </c>
      <c r="H60" s="25">
        <v>1.8659868900218499</v>
      </c>
      <c r="I60" s="25">
        <v>1.9308755760368701</v>
      </c>
      <c r="J60" s="25">
        <v>1.78092986603625</v>
      </c>
    </row>
    <row r="61" spans="1:10" x14ac:dyDescent="0.2">
      <c r="A61" s="22" t="s">
        <v>87</v>
      </c>
      <c r="B61" s="17">
        <v>2.3181818181818201</v>
      </c>
      <c r="C61" s="17">
        <v>2.1574074074074101</v>
      </c>
      <c r="D61" s="17">
        <v>2.2410714285714302</v>
      </c>
      <c r="E61" s="17">
        <v>2.21495327102804</v>
      </c>
      <c r="F61" s="17">
        <v>2.46</v>
      </c>
      <c r="G61" s="17">
        <v>2.0434782608695699</v>
      </c>
      <c r="H61" s="17">
        <v>2.5494505494505502</v>
      </c>
      <c r="I61" s="17">
        <v>2.8970588235294099</v>
      </c>
      <c r="J61" s="17">
        <v>3.4</v>
      </c>
    </row>
    <row r="62" spans="1:10" x14ac:dyDescent="0.2">
      <c r="A62" s="22" t="s">
        <v>88</v>
      </c>
      <c r="B62" s="17">
        <v>1.30379746835443</v>
      </c>
      <c r="C62" s="17">
        <v>1.35625</v>
      </c>
      <c r="D62" s="17">
        <v>1.23870967741935</v>
      </c>
      <c r="E62" s="17">
        <v>1.2722222222222199</v>
      </c>
      <c r="F62" s="17">
        <v>1.2938144329896899</v>
      </c>
      <c r="G62" s="17">
        <v>1.3642857142857101</v>
      </c>
      <c r="H62" s="17">
        <v>1.33939393939394</v>
      </c>
      <c r="I62" s="17">
        <v>1.1773049645390099</v>
      </c>
      <c r="J62" s="17">
        <v>1.6647398843930601</v>
      </c>
    </row>
    <row r="63" spans="1:10" x14ac:dyDescent="0.2">
      <c r="A63" s="22" t="s">
        <v>89</v>
      </c>
      <c r="B63" s="17">
        <v>1.3896236012207499</v>
      </c>
      <c r="C63" s="17">
        <v>1.3886894075403999</v>
      </c>
      <c r="D63" s="17">
        <v>1.34828897338403</v>
      </c>
      <c r="E63" s="17">
        <v>1.3994038748137101</v>
      </c>
      <c r="F63" s="17">
        <v>1.4154987633965399</v>
      </c>
      <c r="G63" s="17">
        <v>1.2990654205607499</v>
      </c>
      <c r="H63" s="17">
        <v>1.3656220322887</v>
      </c>
      <c r="I63" s="17">
        <v>1.3272283272283301</v>
      </c>
      <c r="J63" s="17">
        <v>1.31513903192585</v>
      </c>
    </row>
    <row r="64" spans="1:10" x14ac:dyDescent="0.2">
      <c r="A64" s="22" t="s">
        <v>90</v>
      </c>
      <c r="B64" s="17">
        <v>5.2682926829268304</v>
      </c>
      <c r="C64" s="17">
        <v>4.6666666666666696</v>
      </c>
      <c r="D64" s="17">
        <v>4.4307692307692301</v>
      </c>
      <c r="E64" s="17">
        <v>7.9444444444444402</v>
      </c>
      <c r="F64" s="17">
        <v>6.7222222222222197</v>
      </c>
      <c r="G64" s="17">
        <v>9.21428571428571</v>
      </c>
      <c r="H64" s="17">
        <v>10.484375</v>
      </c>
      <c r="I64" s="17">
        <v>11.3157894736842</v>
      </c>
      <c r="J64" s="17">
        <v>8.3090909090909104</v>
      </c>
    </row>
    <row r="65" spans="1:10" x14ac:dyDescent="0.2">
      <c r="A65" s="21" t="s">
        <v>17</v>
      </c>
      <c r="B65" s="25">
        <v>4.6859252823631596</v>
      </c>
      <c r="C65" s="25">
        <v>4.8369753728754796</v>
      </c>
      <c r="D65" s="25">
        <v>5.1996203732995898</v>
      </c>
      <c r="E65" s="25">
        <v>5.59891924347043</v>
      </c>
      <c r="F65" s="25">
        <v>6.0992412746585698</v>
      </c>
      <c r="G65" s="25">
        <v>6.11472868217054</v>
      </c>
      <c r="H65" s="25">
        <v>6.6749999999999998</v>
      </c>
      <c r="I65" s="25">
        <v>6.5528829147506196</v>
      </c>
      <c r="J65" s="25">
        <v>6.2491744220954697</v>
      </c>
    </row>
    <row r="66" spans="1:10" x14ac:dyDescent="0.2">
      <c r="A66" s="22" t="s">
        <v>87</v>
      </c>
      <c r="B66" s="17">
        <v>5.8993055555555598</v>
      </c>
      <c r="C66" s="17">
        <v>5.4748982360922698</v>
      </c>
      <c r="D66" s="17">
        <v>6.2046632124352303</v>
      </c>
      <c r="E66" s="17">
        <v>6.5782241014799201</v>
      </c>
      <c r="F66" s="17">
        <v>6.6586956521739102</v>
      </c>
      <c r="G66" s="17">
        <v>6.4182509505703402</v>
      </c>
      <c r="H66" s="17">
        <v>6.8268090154211096</v>
      </c>
      <c r="I66" s="17">
        <v>7.0610889774236396</v>
      </c>
      <c r="J66" s="17">
        <v>8.1972872996300907</v>
      </c>
    </row>
    <row r="67" spans="1:10" x14ac:dyDescent="0.2">
      <c r="A67" s="22" t="s">
        <v>88</v>
      </c>
      <c r="B67" s="17">
        <v>3.26857142857143</v>
      </c>
      <c r="C67" s="17">
        <v>4.046875</v>
      </c>
      <c r="D67" s="17">
        <v>3.4044715447154501</v>
      </c>
      <c r="E67" s="17">
        <v>3.8571428571428599</v>
      </c>
      <c r="F67" s="17">
        <v>4.95867768595041</v>
      </c>
      <c r="G67" s="17">
        <v>4.2470308788598601</v>
      </c>
      <c r="H67" s="17">
        <v>7.8302238805970203</v>
      </c>
      <c r="I67" s="17">
        <v>5.5495495495495497</v>
      </c>
      <c r="J67" s="17">
        <v>4.6405529953917002</v>
      </c>
    </row>
    <row r="68" spans="1:10" x14ac:dyDescent="0.2">
      <c r="A68" s="22" t="s">
        <v>89</v>
      </c>
      <c r="B68" s="17">
        <v>3.4707903780068698</v>
      </c>
      <c r="C68" s="17">
        <v>3.3756521739130401</v>
      </c>
      <c r="D68" s="17">
        <v>3.5520833333333299</v>
      </c>
      <c r="E68" s="17">
        <v>3.6658496732026098</v>
      </c>
      <c r="F68" s="17">
        <v>3.4444444444444402</v>
      </c>
      <c r="G68" s="17">
        <v>3.6191889218595401</v>
      </c>
      <c r="H68" s="17">
        <v>3.4338883447600401</v>
      </c>
      <c r="I68" s="17">
        <v>3.74942263279446</v>
      </c>
      <c r="J68" s="17">
        <v>3.7134372680029699</v>
      </c>
    </row>
    <row r="69" spans="1:10" x14ac:dyDescent="0.2">
      <c r="A69" s="23" t="s">
        <v>90</v>
      </c>
      <c r="B69" s="19">
        <v>6.3916500994035799</v>
      </c>
      <c r="C69" s="19">
        <v>7.31045751633987</v>
      </c>
      <c r="D69" s="19">
        <v>8.5331278890600899</v>
      </c>
      <c r="E69" s="19">
        <v>9.2410575427682708</v>
      </c>
      <c r="F69" s="19">
        <v>9.3528037383177605</v>
      </c>
      <c r="G69" s="19">
        <v>9.1723107569721094</v>
      </c>
      <c r="H69" s="19">
        <v>9.5863636363636395</v>
      </c>
      <c r="I69" s="19">
        <v>9.8128272251308903</v>
      </c>
      <c r="J69" s="19">
        <v>9.6779431664411408</v>
      </c>
    </row>
    <row r="71" spans="1:10" x14ac:dyDescent="0.2">
      <c r="A71" s="13" t="s">
        <v>20</v>
      </c>
    </row>
    <row r="72" spans="1:10" x14ac:dyDescent="0.2">
      <c r="A72" s="13" t="s">
        <v>95</v>
      </c>
    </row>
    <row r="73" spans="1:10" x14ac:dyDescent="0.2">
      <c r="A73" s="13" t="s">
        <v>82</v>
      </c>
    </row>
    <row r="74" spans="1:10" x14ac:dyDescent="0.2">
      <c r="A74" s="13" t="s">
        <v>24</v>
      </c>
    </row>
    <row r="75" spans="1:10" x14ac:dyDescent="0.2">
      <c r="A75" s="13"/>
    </row>
    <row r="76" spans="1:10" x14ac:dyDescent="0.2">
      <c r="A76" s="13" t="s">
        <v>141</v>
      </c>
    </row>
    <row r="77" spans="1:10" x14ac:dyDescent="0.2">
      <c r="A77" s="13" t="s">
        <v>276</v>
      </c>
    </row>
  </sheetData>
  <mergeCells count="1">
    <mergeCell ref="B6:J6"/>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J77"/>
  <sheetViews>
    <sheetView showGridLines="0" workbookViewId="0">
      <pane xSplit="1" ySplit="6" topLeftCell="B55"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HYPERLINK("#'Contents'!A26", "Link to contents")</f>
        <v>Link to contents</v>
      </c>
    </row>
    <row r="3" spans="1:10" ht="15" x14ac:dyDescent="0.25">
      <c r="A3" s="2" t="s">
        <v>97</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c r="B7" s="18">
        <v>2.3801696497395701</v>
      </c>
      <c r="C7" s="18">
        <v>2.2245780990003201</v>
      </c>
      <c r="D7" s="18">
        <v>2.3939113729502002</v>
      </c>
      <c r="E7" s="18">
        <v>2.6097013522700201</v>
      </c>
      <c r="F7" s="18">
        <v>3.0201746298276602</v>
      </c>
      <c r="G7" s="18">
        <v>3.3357372071811202</v>
      </c>
      <c r="H7" s="18">
        <v>3.9593626712324901</v>
      </c>
      <c r="I7" s="18">
        <v>3.91101442097075</v>
      </c>
      <c r="J7" s="18">
        <v>3.9540847264953398</v>
      </c>
    </row>
    <row r="8" spans="1:10" x14ac:dyDescent="0.2">
      <c r="A8" s="22" t="s">
        <v>87</v>
      </c>
      <c r="B8" s="17">
        <v>3.5075616182395302</v>
      </c>
      <c r="C8" s="17">
        <v>3.2823745976644498</v>
      </c>
      <c r="D8" s="17">
        <v>2.5029670515307298</v>
      </c>
      <c r="E8" s="17">
        <v>2.6859527901468301</v>
      </c>
      <c r="F8" s="17">
        <v>3.6057839606514999</v>
      </c>
      <c r="G8" s="17">
        <v>3.0752498609319101</v>
      </c>
      <c r="H8" s="17">
        <v>5.5717006346700302</v>
      </c>
      <c r="I8" s="17">
        <v>4.01665194197437</v>
      </c>
      <c r="J8" s="17">
        <v>5.9765713168507997</v>
      </c>
    </row>
    <row r="9" spans="1:10" x14ac:dyDescent="0.2">
      <c r="A9" s="22" t="s">
        <v>88</v>
      </c>
      <c r="B9" s="17">
        <v>1.2230006036932499</v>
      </c>
      <c r="C9" s="17">
        <v>2.3021060965410798</v>
      </c>
      <c r="D9" s="17">
        <v>2.0501425354312399</v>
      </c>
      <c r="E9" s="17">
        <v>1.03511323669474</v>
      </c>
      <c r="F9" s="17">
        <v>3.5196530781019399</v>
      </c>
      <c r="G9" s="17">
        <v>2.2301046342783502</v>
      </c>
      <c r="H9" s="17">
        <v>1.5276669250089301</v>
      </c>
      <c r="I9" s="17">
        <v>1.79664444066245</v>
      </c>
      <c r="J9" s="17">
        <v>1.86107347250077</v>
      </c>
    </row>
    <row r="10" spans="1:10" x14ac:dyDescent="0.2">
      <c r="A10" s="22" t="s">
        <v>89</v>
      </c>
      <c r="B10" s="17">
        <v>1.4186300308751001</v>
      </c>
      <c r="C10" s="17">
        <v>1.05633578847325</v>
      </c>
      <c r="D10" s="17">
        <v>1.1399898422702901</v>
      </c>
      <c r="E10" s="17">
        <v>1.3278169844241701</v>
      </c>
      <c r="F10" s="17">
        <v>1.1910409178440799</v>
      </c>
      <c r="G10" s="17">
        <v>1.1085901524781201</v>
      </c>
      <c r="H10" s="17">
        <v>1.40492515818356</v>
      </c>
      <c r="I10" s="17">
        <v>1.4299589276981399</v>
      </c>
      <c r="J10" s="17">
        <v>1.39416409144723</v>
      </c>
    </row>
    <row r="11" spans="1:10" x14ac:dyDescent="0.2">
      <c r="A11" s="22" t="s">
        <v>90</v>
      </c>
      <c r="B11" s="17">
        <v>5.1865342251217896</v>
      </c>
      <c r="C11" s="17">
        <v>5.1099766161277902</v>
      </c>
      <c r="D11" s="17">
        <v>6.2062530168783798</v>
      </c>
      <c r="E11" s="17">
        <v>6.2068920447681197</v>
      </c>
      <c r="F11" s="17">
        <v>6.9307265486471996</v>
      </c>
      <c r="G11" s="17">
        <v>8.4854113883085809</v>
      </c>
      <c r="H11" s="17">
        <v>9.6794661341995596</v>
      </c>
      <c r="I11" s="17">
        <v>8.81956113392914</v>
      </c>
      <c r="J11" s="17">
        <v>8.80858421448578</v>
      </c>
    </row>
    <row r="12" spans="1:10" x14ac:dyDescent="0.2">
      <c r="A12" s="21" t="s">
        <v>15</v>
      </c>
      <c r="B12" s="25">
        <v>1.7779264066737499</v>
      </c>
      <c r="C12" s="25">
        <v>1.64011910803963</v>
      </c>
      <c r="D12" s="25">
        <v>2.12747258528508</v>
      </c>
      <c r="E12" s="25">
        <v>2.42594952227476</v>
      </c>
      <c r="F12" s="25">
        <v>2.1362301477198402</v>
      </c>
      <c r="G12" s="25">
        <v>2.7445436622031698</v>
      </c>
      <c r="H12" s="25">
        <v>2.8002652508819001</v>
      </c>
      <c r="I12" s="25">
        <v>2.9552846975695499</v>
      </c>
      <c r="J12" s="25">
        <v>2.8508206432240999</v>
      </c>
    </row>
    <row r="13" spans="1:10" x14ac:dyDescent="0.2">
      <c r="A13" s="22" t="s">
        <v>87</v>
      </c>
      <c r="B13" s="17">
        <v>1.66879481686885</v>
      </c>
      <c r="C13" s="17">
        <v>2.6723880831075899</v>
      </c>
      <c r="D13" s="17">
        <v>1.84638656376312</v>
      </c>
      <c r="E13" s="17">
        <v>1.6734164508015099</v>
      </c>
      <c r="F13" s="17">
        <v>2.6437782607593001</v>
      </c>
      <c r="G13" s="17">
        <v>2.3099953236508801</v>
      </c>
      <c r="H13" s="17">
        <v>2.5206999870108802</v>
      </c>
      <c r="I13" s="17">
        <v>2.8103882193281202</v>
      </c>
      <c r="J13" s="17">
        <v>3.5677624592692601</v>
      </c>
    </row>
    <row r="14" spans="1:10" x14ac:dyDescent="0.2">
      <c r="A14" s="22" t="s">
        <v>52</v>
      </c>
      <c r="B14" s="17">
        <v>0.91078884881551403</v>
      </c>
      <c r="C14" s="17">
        <v>0.78147234399534204</v>
      </c>
      <c r="D14" s="17">
        <v>0.91343620608125098</v>
      </c>
      <c r="E14" s="17">
        <v>0.91227965767530095</v>
      </c>
      <c r="F14" s="17">
        <v>0.90744050816682698</v>
      </c>
      <c r="G14" s="17">
        <v>0.84679529019822297</v>
      </c>
      <c r="H14" s="17">
        <v>0.83408914270992496</v>
      </c>
      <c r="I14" s="17">
        <v>0.80898420599203003</v>
      </c>
      <c r="J14" s="17">
        <v>0.91314835538717498</v>
      </c>
    </row>
    <row r="15" spans="1:10" x14ac:dyDescent="0.2">
      <c r="A15" s="22" t="s">
        <v>88</v>
      </c>
      <c r="B15" s="17">
        <v>1.09165277918271</v>
      </c>
      <c r="C15" s="17">
        <v>0.75809804357890298</v>
      </c>
      <c r="D15" s="17">
        <v>1.6086152597015699</v>
      </c>
      <c r="E15" s="17">
        <v>0.84669650830090804</v>
      </c>
      <c r="F15" s="17">
        <v>1.0751953817042701</v>
      </c>
      <c r="G15" s="17">
        <v>1.35536921883989</v>
      </c>
      <c r="H15" s="17">
        <v>1.23645024928222</v>
      </c>
      <c r="I15" s="17">
        <v>1.4945403285461401</v>
      </c>
      <c r="J15" s="17">
        <v>1.0489930674935899</v>
      </c>
    </row>
    <row r="16" spans="1:10" x14ac:dyDescent="0.2">
      <c r="A16" s="22" t="s">
        <v>89</v>
      </c>
      <c r="B16" s="17">
        <v>1.1046794232628401</v>
      </c>
      <c r="C16" s="17">
        <v>1.0424936086564001</v>
      </c>
      <c r="D16" s="17">
        <v>1.07125228386923</v>
      </c>
      <c r="E16" s="17">
        <v>1.2736786358705601</v>
      </c>
      <c r="F16" s="17">
        <v>1.1176694195261201</v>
      </c>
      <c r="G16" s="17">
        <v>1.0179573748036901</v>
      </c>
      <c r="H16" s="17">
        <v>1.19605993190973</v>
      </c>
      <c r="I16" s="17">
        <v>1.1922497294869501</v>
      </c>
      <c r="J16" s="17">
        <v>1.2245963984600099</v>
      </c>
    </row>
    <row r="17" spans="1:10" x14ac:dyDescent="0.2">
      <c r="A17" s="22" t="s">
        <v>90</v>
      </c>
      <c r="B17" s="17">
        <v>5.9973028807933</v>
      </c>
      <c r="C17" s="17">
        <v>4.10964602022832</v>
      </c>
      <c r="D17" s="17">
        <v>6.5764568897976998</v>
      </c>
      <c r="E17" s="17">
        <v>6.7471740496841903</v>
      </c>
      <c r="F17" s="17">
        <v>5.6164604600382901</v>
      </c>
      <c r="G17" s="17">
        <v>8.1987863423688498</v>
      </c>
      <c r="H17" s="17">
        <v>8.5945327048458502</v>
      </c>
      <c r="I17" s="17">
        <v>7.5730059769604399</v>
      </c>
      <c r="J17" s="17">
        <v>8.3092167373748893</v>
      </c>
    </row>
    <row r="18" spans="1:10" x14ac:dyDescent="0.2">
      <c r="A18" s="21" t="s">
        <v>16</v>
      </c>
      <c r="B18" s="25">
        <v>1.28074044625668</v>
      </c>
      <c r="C18" s="25">
        <v>1.0926450432481201</v>
      </c>
      <c r="D18" s="25">
        <v>1.4005704345882399</v>
      </c>
      <c r="E18" s="25">
        <v>1.4873316615743699</v>
      </c>
      <c r="F18" s="25">
        <v>2.4968648237812801</v>
      </c>
      <c r="G18" s="25">
        <v>2.6688773069266101</v>
      </c>
      <c r="H18" s="25">
        <v>6.17338819104405</v>
      </c>
      <c r="I18" s="25">
        <v>5.8675997495293997</v>
      </c>
      <c r="J18" s="25">
        <v>2.4809105989597602</v>
      </c>
    </row>
    <row r="19" spans="1:10" x14ac:dyDescent="0.2">
      <c r="A19" s="22" t="s">
        <v>87</v>
      </c>
      <c r="B19" s="17">
        <v>0.70710678118654802</v>
      </c>
      <c r="C19" s="17">
        <v>1.32759180473518</v>
      </c>
      <c r="D19" s="17">
        <v>2.0180999164380502</v>
      </c>
      <c r="E19" s="17">
        <v>1.0749676997731401</v>
      </c>
      <c r="F19" s="17">
        <v>1.7274807447031499</v>
      </c>
      <c r="G19" s="17">
        <v>1.60954753730786</v>
      </c>
      <c r="H19" s="17">
        <v>1.4459976109624399</v>
      </c>
      <c r="I19" s="17">
        <v>1.4238934396479701</v>
      </c>
      <c r="J19" s="17">
        <v>1.3102162671355699</v>
      </c>
    </row>
    <row r="20" spans="1:10" x14ac:dyDescent="0.2">
      <c r="A20" s="22" t="s">
        <v>88</v>
      </c>
      <c r="B20" s="17">
        <v>1.02026255077535</v>
      </c>
      <c r="C20" s="17">
        <v>0.358568582800318</v>
      </c>
      <c r="D20" s="17">
        <v>0.42174116783665</v>
      </c>
      <c r="E20" s="17">
        <v>1.1528949070347501</v>
      </c>
      <c r="F20" s="17">
        <v>0.44111368238604598</v>
      </c>
      <c r="G20" s="17">
        <v>0.30079260375911898</v>
      </c>
      <c r="H20" s="17">
        <v>0.65125872818295705</v>
      </c>
      <c r="I20" s="17">
        <v>0.51440779991693797</v>
      </c>
      <c r="J20" s="17">
        <v>0.91648627373632297</v>
      </c>
    </row>
    <row r="21" spans="1:10" x14ac:dyDescent="0.2">
      <c r="A21" s="22" t="s">
        <v>89</v>
      </c>
      <c r="B21" s="17">
        <v>0.616703697195639</v>
      </c>
      <c r="C21" s="17">
        <v>0.71573845115911106</v>
      </c>
      <c r="D21" s="17">
        <v>0.63519202496676797</v>
      </c>
      <c r="E21" s="17">
        <v>0.64718480169057402</v>
      </c>
      <c r="F21" s="17">
        <v>0.93231875724458801</v>
      </c>
      <c r="G21" s="17">
        <v>0.704930758515811</v>
      </c>
      <c r="H21" s="17">
        <v>2.3089895288488398</v>
      </c>
      <c r="I21" s="17">
        <v>0.81928379526473205</v>
      </c>
      <c r="J21" s="17">
        <v>0.685563532136369</v>
      </c>
    </row>
    <row r="22" spans="1:10" x14ac:dyDescent="0.2">
      <c r="A22" s="22" t="s">
        <v>90</v>
      </c>
      <c r="B22" s="17">
        <v>2.3021728866442701</v>
      </c>
      <c r="C22" s="17">
        <v>3.0983866769659301</v>
      </c>
      <c r="D22" s="17">
        <v>3.3308762874212601</v>
      </c>
      <c r="E22" s="17">
        <v>4.5898438608156003</v>
      </c>
      <c r="F22" s="17">
        <v>8.4726450584049804</v>
      </c>
      <c r="G22" s="17">
        <v>9.8414706957113598</v>
      </c>
      <c r="H22" s="17">
        <v>21.083820159721402</v>
      </c>
      <c r="I22" s="17">
        <v>16.8839173969392</v>
      </c>
      <c r="J22" s="17">
        <v>6.7401162205607896</v>
      </c>
    </row>
    <row r="23" spans="1:10" x14ac:dyDescent="0.2">
      <c r="A23" s="21" t="s">
        <v>17</v>
      </c>
      <c r="B23" s="25">
        <v>4.5987304360803201</v>
      </c>
      <c r="C23" s="25">
        <v>4.3655064373612102</v>
      </c>
      <c r="D23" s="25">
        <v>3.8066274085971799</v>
      </c>
      <c r="E23" s="25">
        <v>3.7436811877934399</v>
      </c>
      <c r="F23" s="25">
        <v>6.0785922350144297</v>
      </c>
      <c r="G23" s="25">
        <v>5.8847479978376702</v>
      </c>
      <c r="H23" s="25">
        <v>6.7525097139573704</v>
      </c>
      <c r="I23" s="25">
        <v>5.8876096495150696</v>
      </c>
      <c r="J23" s="25">
        <v>7.5163672581376204</v>
      </c>
    </row>
    <row r="24" spans="1:10" x14ac:dyDescent="0.2">
      <c r="A24" s="22" t="s">
        <v>87</v>
      </c>
      <c r="B24" s="17">
        <v>4.9687914917904203</v>
      </c>
      <c r="C24" s="17">
        <v>4.5198670328879702</v>
      </c>
      <c r="D24" s="17">
        <v>3.2027728125247998</v>
      </c>
      <c r="E24" s="17">
        <v>4.0729726914906097</v>
      </c>
      <c r="F24" s="17">
        <v>5.0846260294184704</v>
      </c>
      <c r="G24" s="17">
        <v>4.5628601879335697</v>
      </c>
      <c r="H24" s="17">
        <v>9.2470907596230898</v>
      </c>
      <c r="I24" s="17">
        <v>5.4826697183388804</v>
      </c>
      <c r="J24" s="17">
        <v>8.3529702642068795</v>
      </c>
    </row>
    <row r="25" spans="1:10" x14ac:dyDescent="0.2">
      <c r="A25" s="22" t="s">
        <v>88</v>
      </c>
      <c r="B25" s="17">
        <v>1.6598014072359499</v>
      </c>
      <c r="C25" s="17">
        <v>4.0318786587896502</v>
      </c>
      <c r="D25" s="17">
        <v>3.3589213955042898</v>
      </c>
      <c r="E25" s="17">
        <v>1.61743375568305</v>
      </c>
      <c r="F25" s="17">
        <v>8.1963093633346507</v>
      </c>
      <c r="G25" s="17">
        <v>4.1217961835439496</v>
      </c>
      <c r="H25" s="17">
        <v>2.3614776256777401</v>
      </c>
      <c r="I25" s="17">
        <v>2.8240696624070898</v>
      </c>
      <c r="J25" s="17">
        <v>3.8143518685600002</v>
      </c>
    </row>
    <row r="26" spans="1:10" x14ac:dyDescent="0.2">
      <c r="A26" s="22" t="s">
        <v>89</v>
      </c>
      <c r="B26" s="17">
        <v>4.2334821402417697</v>
      </c>
      <c r="C26" s="17">
        <v>1.39470194239302</v>
      </c>
      <c r="D26" s="17">
        <v>2.0822600822406301</v>
      </c>
      <c r="E26" s="17">
        <v>2.3826615756207601</v>
      </c>
      <c r="F26" s="17">
        <v>2.0337424305326199</v>
      </c>
      <c r="G26" s="17">
        <v>1.9529519762698599</v>
      </c>
      <c r="H26" s="17">
        <v>2.0892902710371901</v>
      </c>
      <c r="I26" s="17">
        <v>3.6221145232741598</v>
      </c>
      <c r="J26" s="17">
        <v>2.9456272610838399</v>
      </c>
    </row>
    <row r="27" spans="1:10" x14ac:dyDescent="0.2">
      <c r="A27" s="23" t="s">
        <v>90</v>
      </c>
      <c r="B27" s="19">
        <v>4.4406657378282803</v>
      </c>
      <c r="C27" s="19">
        <v>6.1230994552412401</v>
      </c>
      <c r="D27" s="19">
        <v>6.0637637461588803</v>
      </c>
      <c r="E27" s="19">
        <v>4.6310327839980401</v>
      </c>
      <c r="F27" s="19">
        <v>8.4219679089375994</v>
      </c>
      <c r="G27" s="19">
        <v>8.8574634283802194</v>
      </c>
      <c r="H27" s="19">
        <v>7.29616025395178</v>
      </c>
      <c r="I27" s="19">
        <v>7.73025423909802</v>
      </c>
      <c r="J27" s="19">
        <v>9.6772128871008292</v>
      </c>
    </row>
    <row r="28" spans="1:10" x14ac:dyDescent="0.2">
      <c r="A28" s="9" t="s">
        <v>18</v>
      </c>
      <c r="B28" s="18">
        <v>2.8713988905568102</v>
      </c>
      <c r="C28" s="18">
        <v>3.7228649285472799</v>
      </c>
      <c r="D28" s="18">
        <v>3.0539206321934</v>
      </c>
      <c r="E28" s="18">
        <v>3.7775827668676101</v>
      </c>
      <c r="F28" s="18">
        <v>4.62414045721777</v>
      </c>
      <c r="G28" s="18">
        <v>3.99575274760622</v>
      </c>
      <c r="H28" s="18">
        <v>9.7144836363359204</v>
      </c>
      <c r="I28" s="18">
        <v>5.5722227236839403</v>
      </c>
      <c r="J28" s="18">
        <v>4.6730327719503997</v>
      </c>
    </row>
    <row r="29" spans="1:10" x14ac:dyDescent="0.2">
      <c r="A29" s="22" t="s">
        <v>87</v>
      </c>
      <c r="B29" s="17">
        <v>4.6042627918572396</v>
      </c>
      <c r="C29" s="17">
        <v>3.4622070079444298</v>
      </c>
      <c r="D29" s="17">
        <v>4.2820278631459097</v>
      </c>
      <c r="E29" s="17">
        <v>5.3014594609216399</v>
      </c>
      <c r="F29" s="17">
        <v>4.7449297312413803</v>
      </c>
      <c r="G29" s="17">
        <v>4.1160350837381197</v>
      </c>
      <c r="H29" s="17">
        <v>4.3290432178355296</v>
      </c>
      <c r="I29" s="17">
        <v>4.9052151281725296</v>
      </c>
      <c r="J29" s="17">
        <v>6.4177911065058</v>
      </c>
    </row>
    <row r="30" spans="1:10" x14ac:dyDescent="0.2">
      <c r="A30" s="22" t="s">
        <v>88</v>
      </c>
      <c r="B30" s="17">
        <v>2.7805164935825899</v>
      </c>
      <c r="C30" s="17">
        <v>9.2615308755201209</v>
      </c>
      <c r="D30" s="17">
        <v>2.52228600810197</v>
      </c>
      <c r="E30" s="17">
        <v>3.21588798608754</v>
      </c>
      <c r="F30" s="17">
        <v>5.3372784804990996</v>
      </c>
      <c r="G30" s="17">
        <v>3.1167128453868602</v>
      </c>
      <c r="H30" s="17">
        <v>27.770697335654098</v>
      </c>
      <c r="I30" s="17">
        <v>10.9817013511938</v>
      </c>
      <c r="J30" s="17">
        <v>4.0279390090154497</v>
      </c>
    </row>
    <row r="31" spans="1:10" x14ac:dyDescent="0.2">
      <c r="A31" s="22" t="s">
        <v>89</v>
      </c>
      <c r="B31" s="17">
        <v>1.3030096919702201</v>
      </c>
      <c r="C31" s="17">
        <v>1.31849709937955</v>
      </c>
      <c r="D31" s="17">
        <v>1.3713002876501801</v>
      </c>
      <c r="E31" s="17">
        <v>1.7020819165638399</v>
      </c>
      <c r="F31" s="17">
        <v>1.48554259389221</v>
      </c>
      <c r="G31" s="17">
        <v>1.3473457721940001</v>
      </c>
      <c r="H31" s="17">
        <v>1.3574663077943401</v>
      </c>
      <c r="I31" s="17">
        <v>1.5438798361274899</v>
      </c>
      <c r="J31" s="17">
        <v>1.5327047240998699</v>
      </c>
    </row>
    <row r="32" spans="1:10" x14ac:dyDescent="0.2">
      <c r="A32" s="22" t="s">
        <v>90</v>
      </c>
      <c r="B32" s="17">
        <v>6.9305722361916704</v>
      </c>
      <c r="C32" s="17">
        <v>6.8474073735521701</v>
      </c>
      <c r="D32" s="17">
        <v>7.3879872276522702</v>
      </c>
      <c r="E32" s="17">
        <v>8.8140945892923099</v>
      </c>
      <c r="F32" s="17">
        <v>10.975669939237401</v>
      </c>
      <c r="G32" s="17">
        <v>8.37846728198733</v>
      </c>
      <c r="H32" s="17">
        <v>9.2801394891146405</v>
      </c>
      <c r="I32" s="17">
        <v>8.8884059314169797</v>
      </c>
      <c r="J32" s="17">
        <v>10.232476613728601</v>
      </c>
    </row>
    <row r="33" spans="1:10" x14ac:dyDescent="0.2">
      <c r="A33" s="21" t="s">
        <v>15</v>
      </c>
      <c r="B33" s="25">
        <v>2.06047765591912</v>
      </c>
      <c r="C33" s="25">
        <v>1.8472064742988099</v>
      </c>
      <c r="D33" s="25">
        <v>2.08682663624033</v>
      </c>
      <c r="E33" s="25">
        <v>2.56771319542234</v>
      </c>
      <c r="F33" s="25">
        <v>3.5106071212834</v>
      </c>
      <c r="G33" s="25">
        <v>2.8503541152820899</v>
      </c>
      <c r="H33" s="25">
        <v>2.8875235162023198</v>
      </c>
      <c r="I33" s="25">
        <v>3.2765736875989599</v>
      </c>
      <c r="J33" s="25">
        <v>3.5031098891746</v>
      </c>
    </row>
    <row r="34" spans="1:10" x14ac:dyDescent="0.2">
      <c r="A34" s="22" t="s">
        <v>87</v>
      </c>
      <c r="B34" s="17">
        <v>2.8287408625625501</v>
      </c>
      <c r="C34" s="17">
        <v>2.3861164266279</v>
      </c>
      <c r="D34" s="17">
        <v>2.6439482027738399</v>
      </c>
      <c r="E34" s="17">
        <v>2.8804776225632098</v>
      </c>
      <c r="F34" s="17">
        <v>3.13692400325681</v>
      </c>
      <c r="G34" s="17">
        <v>2.7282778834991701</v>
      </c>
      <c r="H34" s="17">
        <v>3.0427688819318099</v>
      </c>
      <c r="I34" s="17">
        <v>3.5341187734167199</v>
      </c>
      <c r="J34" s="17">
        <v>4.2861426171987898</v>
      </c>
    </row>
    <row r="35" spans="1:10" x14ac:dyDescent="0.2">
      <c r="A35" s="22" t="s">
        <v>52</v>
      </c>
      <c r="B35" s="17">
        <v>0.91505223525455104</v>
      </c>
      <c r="C35" s="17">
        <v>0.99192816654101801</v>
      </c>
      <c r="D35" s="17">
        <v>1.02508520274907</v>
      </c>
      <c r="E35" s="17">
        <v>0.98245719273559695</v>
      </c>
      <c r="F35" s="17">
        <v>0.94833585598193904</v>
      </c>
      <c r="G35" s="17">
        <v>0.95807371346539005</v>
      </c>
      <c r="H35" s="17">
        <v>0.94388212077145395</v>
      </c>
      <c r="I35" s="17">
        <v>0.92464466080249097</v>
      </c>
      <c r="J35" s="17">
        <v>1.02756297073776</v>
      </c>
    </row>
    <row r="36" spans="1:10" x14ac:dyDescent="0.2">
      <c r="A36" s="22" t="s">
        <v>88</v>
      </c>
      <c r="B36" s="17">
        <v>1.06525017553186</v>
      </c>
      <c r="C36" s="17">
        <v>1.1104719368864</v>
      </c>
      <c r="D36" s="17">
        <v>1.0593929271518701</v>
      </c>
      <c r="E36" s="17">
        <v>1.13755048761333</v>
      </c>
      <c r="F36" s="17">
        <v>1.12033680094348</v>
      </c>
      <c r="G36" s="17">
        <v>1.41189914505055</v>
      </c>
      <c r="H36" s="17">
        <v>1.28664923083831</v>
      </c>
      <c r="I36" s="17">
        <v>1.33394813290842</v>
      </c>
      <c r="J36" s="17">
        <v>1.16063680527556</v>
      </c>
    </row>
    <row r="37" spans="1:10" x14ac:dyDescent="0.2">
      <c r="A37" s="22" t="s">
        <v>89</v>
      </c>
      <c r="B37" s="17">
        <v>1.1878583963090501</v>
      </c>
      <c r="C37" s="17">
        <v>1.21950574603708</v>
      </c>
      <c r="D37" s="17">
        <v>1.2514224182402101</v>
      </c>
      <c r="E37" s="17">
        <v>1.71332962112915</v>
      </c>
      <c r="F37" s="17">
        <v>1.52454692277576</v>
      </c>
      <c r="G37" s="17">
        <v>1.24925131941628</v>
      </c>
      <c r="H37" s="17">
        <v>1.2811000055195101</v>
      </c>
      <c r="I37" s="17">
        <v>1.25654085722067</v>
      </c>
      <c r="J37" s="17">
        <v>1.4018160421878001</v>
      </c>
    </row>
    <row r="38" spans="1:10" x14ac:dyDescent="0.2">
      <c r="A38" s="22" t="s">
        <v>90</v>
      </c>
      <c r="B38" s="17">
        <v>7.7420984036516796</v>
      </c>
      <c r="C38" s="17">
        <v>5.7525891749696099</v>
      </c>
      <c r="D38" s="17">
        <v>6.5936698402623</v>
      </c>
      <c r="E38" s="17">
        <v>7.3426795994259502</v>
      </c>
      <c r="F38" s="17">
        <v>11.268947050052001</v>
      </c>
      <c r="G38" s="17">
        <v>7.4280309300055603</v>
      </c>
      <c r="H38" s="17">
        <v>7.6272521779793401</v>
      </c>
      <c r="I38" s="17">
        <v>7.9575376617018501</v>
      </c>
      <c r="J38" s="17">
        <v>9.5944811386104405</v>
      </c>
    </row>
    <row r="39" spans="1:10" x14ac:dyDescent="0.2">
      <c r="A39" s="21" t="s">
        <v>16</v>
      </c>
      <c r="B39" s="25">
        <v>1.5324414125113801</v>
      </c>
      <c r="C39" s="25">
        <v>1.5363928654127701</v>
      </c>
      <c r="D39" s="25">
        <v>1.42860684937992</v>
      </c>
      <c r="E39" s="25">
        <v>2.3075391165263799</v>
      </c>
      <c r="F39" s="25">
        <v>1.5422391379015801</v>
      </c>
      <c r="G39" s="25">
        <v>2.4523520814007602</v>
      </c>
      <c r="H39" s="25">
        <v>2.94183583149908</v>
      </c>
      <c r="I39" s="25">
        <v>2.96103015975714</v>
      </c>
      <c r="J39" s="25">
        <v>2.7779852374910501</v>
      </c>
    </row>
    <row r="40" spans="1:10" x14ac:dyDescent="0.2">
      <c r="A40" s="22" t="s">
        <v>87</v>
      </c>
      <c r="B40" s="17">
        <v>2.0853944606470001</v>
      </c>
      <c r="C40" s="17">
        <v>1.8099461645589801</v>
      </c>
      <c r="D40" s="17">
        <v>2.1583852962801902</v>
      </c>
      <c r="E40" s="17">
        <v>2.23245850302798</v>
      </c>
      <c r="F40" s="17">
        <v>1.9640480189248199</v>
      </c>
      <c r="G40" s="17">
        <v>1.58894104287961</v>
      </c>
      <c r="H40" s="17">
        <v>3.06692273094612</v>
      </c>
      <c r="I40" s="17">
        <v>4.6168348704306696</v>
      </c>
      <c r="J40" s="17">
        <v>3.7044932771232801</v>
      </c>
    </row>
    <row r="41" spans="1:10" x14ac:dyDescent="0.2">
      <c r="A41" s="22" t="s">
        <v>88</v>
      </c>
      <c r="B41" s="17">
        <v>0.754775068252038</v>
      </c>
      <c r="C41" s="17">
        <v>0.90011517958710496</v>
      </c>
      <c r="D41" s="17">
        <v>0.61077582461229496</v>
      </c>
      <c r="E41" s="17">
        <v>0.67852350110630799</v>
      </c>
      <c r="F41" s="17">
        <v>1.0048860716979999</v>
      </c>
      <c r="G41" s="17">
        <v>1.52133854537489</v>
      </c>
      <c r="H41" s="17">
        <v>0.82751443017542203</v>
      </c>
      <c r="I41" s="17">
        <v>0.53722982848673695</v>
      </c>
      <c r="J41" s="17">
        <v>4.2313082220710996</v>
      </c>
    </row>
    <row r="42" spans="1:10" x14ac:dyDescent="0.2">
      <c r="A42" s="22" t="s">
        <v>89</v>
      </c>
      <c r="B42" s="17">
        <v>0.90509572360954405</v>
      </c>
      <c r="C42" s="17">
        <v>0.81432925148464297</v>
      </c>
      <c r="D42" s="17">
        <v>0.76914000739454902</v>
      </c>
      <c r="E42" s="17">
        <v>1.0323116332261999</v>
      </c>
      <c r="F42" s="17">
        <v>0.92453062201094305</v>
      </c>
      <c r="G42" s="17">
        <v>0.64827165268454601</v>
      </c>
      <c r="H42" s="17">
        <v>0.845768610813037</v>
      </c>
      <c r="I42" s="17">
        <v>0.71111984297729103</v>
      </c>
      <c r="J42" s="17">
        <v>0.75772418576892198</v>
      </c>
    </row>
    <row r="43" spans="1:10" x14ac:dyDescent="0.2">
      <c r="A43" s="22" t="s">
        <v>90</v>
      </c>
      <c r="B43" s="17">
        <v>5.4718531112035702</v>
      </c>
      <c r="C43" s="17">
        <v>5.2301674125013102</v>
      </c>
      <c r="D43" s="17">
        <v>5.0748936397273798</v>
      </c>
      <c r="E43" s="17">
        <v>9.3246303680659093</v>
      </c>
      <c r="F43" s="17">
        <v>4.7790591341630497</v>
      </c>
      <c r="G43" s="17">
        <v>8.7687782996388393</v>
      </c>
      <c r="H43" s="17">
        <v>10.3769170663265</v>
      </c>
      <c r="I43" s="17">
        <v>8.8729220068290502</v>
      </c>
      <c r="J43" s="17">
        <v>7.2549585731127202</v>
      </c>
    </row>
    <row r="44" spans="1:10" x14ac:dyDescent="0.2">
      <c r="A44" s="21" t="s">
        <v>17</v>
      </c>
      <c r="B44" s="25">
        <v>5.0981344913637203</v>
      </c>
      <c r="C44" s="25">
        <v>7.9670590785890401</v>
      </c>
      <c r="D44" s="25">
        <v>5.6740030984662599</v>
      </c>
      <c r="E44" s="25">
        <v>7.1200486372282601</v>
      </c>
      <c r="F44" s="25">
        <v>8.0115720402042996</v>
      </c>
      <c r="G44" s="25">
        <v>6.7091168404116397</v>
      </c>
      <c r="H44" s="25">
        <v>23.0617069278766</v>
      </c>
      <c r="I44" s="25">
        <v>10.8483323437066</v>
      </c>
      <c r="J44" s="25">
        <v>7.8687781921972899</v>
      </c>
    </row>
    <row r="45" spans="1:10" x14ac:dyDescent="0.2">
      <c r="A45" s="22" t="s">
        <v>87</v>
      </c>
      <c r="B45" s="17">
        <v>6.4134082627720499</v>
      </c>
      <c r="C45" s="17">
        <v>4.5270374652812002</v>
      </c>
      <c r="D45" s="17">
        <v>6.1933560982065696</v>
      </c>
      <c r="E45" s="17">
        <v>7.9700040226229003</v>
      </c>
      <c r="F45" s="17">
        <v>6.5197908878809399</v>
      </c>
      <c r="G45" s="17">
        <v>5.5977221046200896</v>
      </c>
      <c r="H45" s="17">
        <v>5.7570461217383802</v>
      </c>
      <c r="I45" s="17">
        <v>6.3152864579516699</v>
      </c>
      <c r="J45" s="17">
        <v>8.7401828896023392</v>
      </c>
    </row>
    <row r="46" spans="1:10" x14ac:dyDescent="0.2">
      <c r="A46" s="22" t="s">
        <v>88</v>
      </c>
      <c r="B46" s="17">
        <v>4.93239146850875</v>
      </c>
      <c r="C46" s="17">
        <v>18.118691973073599</v>
      </c>
      <c r="D46" s="17">
        <v>4.2965500432496304</v>
      </c>
      <c r="E46" s="17">
        <v>5.6074417908729597</v>
      </c>
      <c r="F46" s="17">
        <v>10.145056571687199</v>
      </c>
      <c r="G46" s="17">
        <v>5.4387733080198499</v>
      </c>
      <c r="H46" s="17">
        <v>54.272714859509499</v>
      </c>
      <c r="I46" s="17">
        <v>21.388769548648899</v>
      </c>
      <c r="J46" s="17">
        <v>7.8209283904671798</v>
      </c>
    </row>
    <row r="47" spans="1:10" x14ac:dyDescent="0.2">
      <c r="A47" s="22" t="s">
        <v>89</v>
      </c>
      <c r="B47" s="17">
        <v>2.1473972841653</v>
      </c>
      <c r="C47" s="17">
        <v>2.00815082041921</v>
      </c>
      <c r="D47" s="17">
        <v>2.29298087063242</v>
      </c>
      <c r="E47" s="17">
        <v>2.6839863515019302</v>
      </c>
      <c r="F47" s="17">
        <v>1.9486278932592001</v>
      </c>
      <c r="G47" s="17">
        <v>2.0975873938737899</v>
      </c>
      <c r="H47" s="17">
        <v>2.0561622973750602</v>
      </c>
      <c r="I47" s="17">
        <v>3.2127010628873802</v>
      </c>
      <c r="J47" s="17">
        <v>2.2497281443475301</v>
      </c>
    </row>
    <row r="48" spans="1:10" x14ac:dyDescent="0.2">
      <c r="A48" s="23" t="s">
        <v>90</v>
      </c>
      <c r="B48" s="19">
        <v>6.3675447275411097</v>
      </c>
      <c r="C48" s="19">
        <v>7.6070437559376396</v>
      </c>
      <c r="D48" s="19">
        <v>8.0270781405278004</v>
      </c>
      <c r="E48" s="19">
        <v>10.2495209723662</v>
      </c>
      <c r="F48" s="19">
        <v>10.8135483592672</v>
      </c>
      <c r="G48" s="19">
        <v>9.1948717599108196</v>
      </c>
      <c r="H48" s="19">
        <v>10.738516814256601</v>
      </c>
      <c r="I48" s="19">
        <v>9.9255304782500708</v>
      </c>
      <c r="J48" s="19">
        <v>11.1974858122203</v>
      </c>
    </row>
    <row r="49" spans="1:10" x14ac:dyDescent="0.2">
      <c r="A49" s="9" t="s">
        <v>19</v>
      </c>
      <c r="B49" s="18">
        <v>2.8373941614213098</v>
      </c>
      <c r="C49" s="18">
        <v>3.5569133064891099</v>
      </c>
      <c r="D49" s="18">
        <v>2.9937452168250398</v>
      </c>
      <c r="E49" s="18">
        <v>3.6582483541473398</v>
      </c>
      <c r="F49" s="18">
        <v>4.4715394077121697</v>
      </c>
      <c r="G49" s="18">
        <v>3.9201633891860399</v>
      </c>
      <c r="H49" s="18">
        <v>9.1440348210386393</v>
      </c>
      <c r="I49" s="18">
        <v>5.4192573019097896</v>
      </c>
      <c r="J49" s="18">
        <v>4.57558327572593</v>
      </c>
    </row>
    <row r="50" spans="1:10" x14ac:dyDescent="0.2">
      <c r="A50" s="22" t="s">
        <v>87</v>
      </c>
      <c r="B50" s="17">
        <v>4.5000759486833299</v>
      </c>
      <c r="C50" s="17">
        <v>3.4894520535194502</v>
      </c>
      <c r="D50" s="17">
        <v>4.1704191616563904</v>
      </c>
      <c r="E50" s="17">
        <v>5.0678846388320897</v>
      </c>
      <c r="F50" s="17">
        <v>4.6089405340041596</v>
      </c>
      <c r="G50" s="17">
        <v>4.0046172996782099</v>
      </c>
      <c r="H50" s="17">
        <v>4.4879379041260803</v>
      </c>
      <c r="I50" s="17">
        <v>4.94923737369266</v>
      </c>
      <c r="J50" s="17">
        <v>6.3456394208793903</v>
      </c>
    </row>
    <row r="51" spans="1:10" x14ac:dyDescent="0.2">
      <c r="A51" s="22" t="s">
        <v>88</v>
      </c>
      <c r="B51" s="17">
        <v>2.6517362525418702</v>
      </c>
      <c r="C51" s="17">
        <v>8.6562882470264597</v>
      </c>
      <c r="D51" s="17">
        <v>2.5071916091143001</v>
      </c>
      <c r="E51" s="17">
        <v>3.1056005199041001</v>
      </c>
      <c r="F51" s="17">
        <v>5.21767480453203</v>
      </c>
      <c r="G51" s="17">
        <v>3.0330712403045101</v>
      </c>
      <c r="H51" s="17">
        <v>26.024128884282099</v>
      </c>
      <c r="I51" s="17">
        <v>10.318831308966301</v>
      </c>
      <c r="J51" s="17">
        <v>3.8068640124769302</v>
      </c>
    </row>
    <row r="52" spans="1:10" x14ac:dyDescent="0.2">
      <c r="A52" s="22" t="s">
        <v>89</v>
      </c>
      <c r="B52" s="17">
        <v>1.32778895155285</v>
      </c>
      <c r="C52" s="17">
        <v>1.29198245759847</v>
      </c>
      <c r="D52" s="17">
        <v>1.3623182234859601</v>
      </c>
      <c r="E52" s="17">
        <v>1.6664825929802201</v>
      </c>
      <c r="F52" s="17">
        <v>1.4627966869812401</v>
      </c>
      <c r="G52" s="17">
        <v>1.3307252013376001</v>
      </c>
      <c r="H52" s="17">
        <v>1.36204587724017</v>
      </c>
      <c r="I52" s="17">
        <v>1.53345765447891</v>
      </c>
      <c r="J52" s="17">
        <v>1.51629810789188</v>
      </c>
    </row>
    <row r="53" spans="1:10" x14ac:dyDescent="0.2">
      <c r="A53" s="22" t="s">
        <v>90</v>
      </c>
      <c r="B53" s="17">
        <v>6.6340395247255497</v>
      </c>
      <c r="C53" s="17">
        <v>6.5808255365573496</v>
      </c>
      <c r="D53" s="17">
        <v>7.2129192784715697</v>
      </c>
      <c r="E53" s="17">
        <v>8.4400091007393296</v>
      </c>
      <c r="F53" s="17">
        <v>10.607596642779701</v>
      </c>
      <c r="G53" s="17">
        <v>8.3697323196136999</v>
      </c>
      <c r="H53" s="17">
        <v>9.2751108431527403</v>
      </c>
      <c r="I53" s="17">
        <v>8.8842694200074099</v>
      </c>
      <c r="J53" s="17">
        <v>10.0425551537282</v>
      </c>
    </row>
    <row r="54" spans="1:10" x14ac:dyDescent="0.2">
      <c r="A54" s="21" t="s">
        <v>15</v>
      </c>
      <c r="B54" s="25">
        <v>2.02391558031418</v>
      </c>
      <c r="C54" s="25">
        <v>1.8160998842626499</v>
      </c>
      <c r="D54" s="25">
        <v>2.0890022289356902</v>
      </c>
      <c r="E54" s="25">
        <v>2.5474227114713801</v>
      </c>
      <c r="F54" s="25">
        <v>3.3844304828830398</v>
      </c>
      <c r="G54" s="25">
        <v>2.8339997440028299</v>
      </c>
      <c r="H54" s="25">
        <v>2.8795933862799101</v>
      </c>
      <c r="I54" s="25">
        <v>3.2455835066897998</v>
      </c>
      <c r="J54" s="25">
        <v>3.4196527921223501</v>
      </c>
    </row>
    <row r="55" spans="1:10" x14ac:dyDescent="0.2">
      <c r="A55" s="22" t="s">
        <v>87</v>
      </c>
      <c r="B55" s="17">
        <v>2.7147695092084301</v>
      </c>
      <c r="C55" s="17">
        <v>2.4201961246380801</v>
      </c>
      <c r="D55" s="17">
        <v>2.5895951747503698</v>
      </c>
      <c r="E55" s="17">
        <v>2.7498924895988499</v>
      </c>
      <c r="F55" s="17">
        <v>3.0817189609123399</v>
      </c>
      <c r="G55" s="17">
        <v>2.68359438101507</v>
      </c>
      <c r="H55" s="17">
        <v>3.0039873694229802</v>
      </c>
      <c r="I55" s="17">
        <v>3.4445530080860598</v>
      </c>
      <c r="J55" s="17">
        <v>4.1869991943303599</v>
      </c>
    </row>
    <row r="56" spans="1:10" x14ac:dyDescent="0.2">
      <c r="A56" s="22" t="s">
        <v>52</v>
      </c>
      <c r="B56" s="17">
        <v>0.91249940838135202</v>
      </c>
      <c r="C56" s="17">
        <v>0.97747537877762203</v>
      </c>
      <c r="D56" s="17">
        <v>1.0179679878746799</v>
      </c>
      <c r="E56" s="17">
        <v>0.97586024123049597</v>
      </c>
      <c r="F56" s="17">
        <v>0.94703042030242801</v>
      </c>
      <c r="G56" s="17">
        <v>0.95032384201172504</v>
      </c>
      <c r="H56" s="17">
        <v>0.934243850325013</v>
      </c>
      <c r="I56" s="17">
        <v>0.92542942603572997</v>
      </c>
      <c r="J56" s="17">
        <v>1.0191330840255099</v>
      </c>
    </row>
    <row r="57" spans="1:10" x14ac:dyDescent="0.2">
      <c r="A57" s="22" t="s">
        <v>88</v>
      </c>
      <c r="B57" s="17">
        <v>1.07681773889778</v>
      </c>
      <c r="C57" s="17">
        <v>1.0824911125913701</v>
      </c>
      <c r="D57" s="17">
        <v>1.1207514955651601</v>
      </c>
      <c r="E57" s="17">
        <v>1.1224328657612399</v>
      </c>
      <c r="F57" s="17">
        <v>1.12681256907156</v>
      </c>
      <c r="G57" s="17">
        <v>1.39739150095974</v>
      </c>
      <c r="H57" s="17">
        <v>1.2747197329375901</v>
      </c>
      <c r="I57" s="17">
        <v>1.3453288670946</v>
      </c>
      <c r="J57" s="17">
        <v>1.1430720674616499</v>
      </c>
    </row>
    <row r="58" spans="1:10" x14ac:dyDescent="0.2">
      <c r="A58" s="22" t="s">
        <v>89</v>
      </c>
      <c r="B58" s="17">
        <v>1.1872861003423401</v>
      </c>
      <c r="C58" s="17">
        <v>1.1977913694458</v>
      </c>
      <c r="D58" s="17">
        <v>1.23255919248878</v>
      </c>
      <c r="E58" s="17">
        <v>1.6658525534888999</v>
      </c>
      <c r="F58" s="17">
        <v>1.4883973297708599</v>
      </c>
      <c r="G58" s="17">
        <v>1.23033574809399</v>
      </c>
      <c r="H58" s="17">
        <v>1.2682010960858301</v>
      </c>
      <c r="I58" s="17">
        <v>1.2535960370471599</v>
      </c>
      <c r="J58" s="17">
        <v>1.37597033516545</v>
      </c>
    </row>
    <row r="59" spans="1:10" x14ac:dyDescent="0.2">
      <c r="A59" s="22" t="s">
        <v>90</v>
      </c>
      <c r="B59" s="17">
        <v>7.3412028127136404</v>
      </c>
      <c r="C59" s="17">
        <v>5.4809035447774503</v>
      </c>
      <c r="D59" s="17">
        <v>6.5485286605919004</v>
      </c>
      <c r="E59" s="17">
        <v>7.1870709644347697</v>
      </c>
      <c r="F59" s="17">
        <v>10.7593206656479</v>
      </c>
      <c r="G59" s="17">
        <v>7.51082088121575</v>
      </c>
      <c r="H59" s="17">
        <v>7.7296164335836304</v>
      </c>
      <c r="I59" s="17">
        <v>7.8987266090711197</v>
      </c>
      <c r="J59" s="17">
        <v>9.4429321373424902</v>
      </c>
    </row>
    <row r="60" spans="1:10" x14ac:dyDescent="0.2">
      <c r="A60" s="21" t="s">
        <v>16</v>
      </c>
      <c r="B60" s="25">
        <v>1.5005743206790401</v>
      </c>
      <c r="C60" s="25">
        <v>1.48142908348908</v>
      </c>
      <c r="D60" s="25">
        <v>1.42128997813492</v>
      </c>
      <c r="E60" s="25">
        <v>2.2062366801231001</v>
      </c>
      <c r="F60" s="25">
        <v>1.78092127304384</v>
      </c>
      <c r="G60" s="25">
        <v>2.5177644262921501</v>
      </c>
      <c r="H60" s="25">
        <v>3.7104488326392699</v>
      </c>
      <c r="I60" s="25">
        <v>3.6784260548833498</v>
      </c>
      <c r="J60" s="25">
        <v>2.7168576000351199</v>
      </c>
    </row>
    <row r="61" spans="1:10" x14ac:dyDescent="0.2">
      <c r="A61" s="22" t="s">
        <v>87</v>
      </c>
      <c r="B61" s="17">
        <v>2.0528101952934299</v>
      </c>
      <c r="C61" s="17">
        <v>1.7356193488368299</v>
      </c>
      <c r="D61" s="17">
        <v>2.12873942311677</v>
      </c>
      <c r="E61" s="17">
        <v>2.1784828541412802</v>
      </c>
      <c r="F61" s="17">
        <v>1.9038504312698701</v>
      </c>
      <c r="G61" s="17">
        <v>1.59610131793212</v>
      </c>
      <c r="H61" s="17">
        <v>2.8834193877743099</v>
      </c>
      <c r="I61" s="17">
        <v>4.1686094387942596</v>
      </c>
      <c r="J61" s="17">
        <v>3.3768178142631</v>
      </c>
    </row>
    <row r="62" spans="1:10" x14ac:dyDescent="0.2">
      <c r="A62" s="22" t="s">
        <v>88</v>
      </c>
      <c r="B62" s="17">
        <v>0.78170113954517495</v>
      </c>
      <c r="C62" s="17">
        <v>0.87125208101860196</v>
      </c>
      <c r="D62" s="17">
        <v>0.58202368595241505</v>
      </c>
      <c r="E62" s="17">
        <v>0.73280510836581103</v>
      </c>
      <c r="F62" s="17">
        <v>0.92812300785944901</v>
      </c>
      <c r="G62" s="17">
        <v>1.40467070199557</v>
      </c>
      <c r="H62" s="17">
        <v>0.79445180690833905</v>
      </c>
      <c r="I62" s="17">
        <v>0.55006847850019203</v>
      </c>
      <c r="J62" s="17">
        <v>3.8750721116553501</v>
      </c>
    </row>
    <row r="63" spans="1:10" x14ac:dyDescent="0.2">
      <c r="A63" s="22" t="s">
        <v>89</v>
      </c>
      <c r="B63" s="17">
        <v>0.87379487025710401</v>
      </c>
      <c r="C63" s="17">
        <v>0.81467751215957596</v>
      </c>
      <c r="D63" s="17">
        <v>0.75271383698468997</v>
      </c>
      <c r="E63" s="17">
        <v>0.98909773778895005</v>
      </c>
      <c r="F63" s="17">
        <v>0.91944012920626805</v>
      </c>
      <c r="G63" s="17">
        <v>0.65594935269743804</v>
      </c>
      <c r="H63" s="17">
        <v>1.2315630654704</v>
      </c>
      <c r="I63" s="17">
        <v>0.72967970553961203</v>
      </c>
      <c r="J63" s="17">
        <v>0.77330862823766899</v>
      </c>
    </row>
    <row r="64" spans="1:10" x14ac:dyDescent="0.2">
      <c r="A64" s="22" t="s">
        <v>90</v>
      </c>
      <c r="B64" s="17">
        <v>5.1113046808099503</v>
      </c>
      <c r="C64" s="17">
        <v>4.9073229139540198</v>
      </c>
      <c r="D64" s="17">
        <v>4.61644218652616</v>
      </c>
      <c r="E64" s="17">
        <v>8.6709592659171797</v>
      </c>
      <c r="F64" s="17">
        <v>5.9390573829019901</v>
      </c>
      <c r="G64" s="17">
        <v>8.8188110633706494</v>
      </c>
      <c r="H64" s="17">
        <v>13.3844259175677</v>
      </c>
      <c r="I64" s="17">
        <v>11.6087601270899</v>
      </c>
      <c r="J64" s="17">
        <v>7.01599903251436</v>
      </c>
    </row>
    <row r="65" spans="1:10" x14ac:dyDescent="0.2">
      <c r="A65" s="21" t="s">
        <v>17</v>
      </c>
      <c r="B65" s="25">
        <v>5.0189525191045501</v>
      </c>
      <c r="C65" s="25">
        <v>7.6055920664932701</v>
      </c>
      <c r="D65" s="25">
        <v>5.5040560287146798</v>
      </c>
      <c r="E65" s="25">
        <v>6.8556098764407398</v>
      </c>
      <c r="F65" s="25">
        <v>7.8361047708098903</v>
      </c>
      <c r="G65" s="25">
        <v>6.6102792563013297</v>
      </c>
      <c r="H65" s="25">
        <v>21.795562009966201</v>
      </c>
      <c r="I65" s="25">
        <v>10.508873557645099</v>
      </c>
      <c r="J65" s="25">
        <v>7.8113756787390898</v>
      </c>
    </row>
    <row r="66" spans="1:10" x14ac:dyDescent="0.2">
      <c r="A66" s="22" t="s">
        <v>87</v>
      </c>
      <c r="B66" s="17">
        <v>6.2434883953600204</v>
      </c>
      <c r="C66" s="17">
        <v>4.5929094716641004</v>
      </c>
      <c r="D66" s="17">
        <v>5.9548303222327599</v>
      </c>
      <c r="E66" s="17">
        <v>7.6503422765695399</v>
      </c>
      <c r="F66" s="17">
        <v>6.3510668810453401</v>
      </c>
      <c r="G66" s="17">
        <v>5.4937594492628401</v>
      </c>
      <c r="H66" s="17">
        <v>6.1748776629434303</v>
      </c>
      <c r="I66" s="17">
        <v>6.5146306196455601</v>
      </c>
      <c r="J66" s="17">
        <v>8.6612828029493194</v>
      </c>
    </row>
    <row r="67" spans="1:10" x14ac:dyDescent="0.2">
      <c r="A67" s="22" t="s">
        <v>88</v>
      </c>
      <c r="B67" s="17">
        <v>4.5618180805194797</v>
      </c>
      <c r="C67" s="17">
        <v>16.701273090574698</v>
      </c>
      <c r="D67" s="17">
        <v>4.1842762023167399</v>
      </c>
      <c r="E67" s="17">
        <v>5.4451213866455097</v>
      </c>
      <c r="F67" s="17">
        <v>9.9367746155003704</v>
      </c>
      <c r="G67" s="17">
        <v>5.31447009153369</v>
      </c>
      <c r="H67" s="17">
        <v>51.277576130132701</v>
      </c>
      <c r="I67" s="17">
        <v>20.2901031101622</v>
      </c>
      <c r="J67" s="17">
        <v>7.4781536813742502</v>
      </c>
    </row>
    <row r="68" spans="1:10" x14ac:dyDescent="0.2">
      <c r="A68" s="22" t="s">
        <v>89</v>
      </c>
      <c r="B68" s="17">
        <v>2.3761779200248698</v>
      </c>
      <c r="C68" s="17">
        <v>1.9586051814062699</v>
      </c>
      <c r="D68" s="17">
        <v>2.3400927649611201</v>
      </c>
      <c r="E68" s="17">
        <v>2.6487369544898201</v>
      </c>
      <c r="F68" s="17">
        <v>1.9563801184454701</v>
      </c>
      <c r="G68" s="17">
        <v>2.0863506760564299</v>
      </c>
      <c r="H68" s="17">
        <v>2.0505349525044601</v>
      </c>
      <c r="I68" s="17">
        <v>3.24752012303215</v>
      </c>
      <c r="J68" s="17">
        <v>2.3296950526246398</v>
      </c>
    </row>
    <row r="69" spans="1:10" x14ac:dyDescent="0.2">
      <c r="A69" s="23" t="s">
        <v>90</v>
      </c>
      <c r="B69" s="19">
        <v>6.16147989713056</v>
      </c>
      <c r="C69" s="19">
        <v>7.3719303381009</v>
      </c>
      <c r="D69" s="19">
        <v>7.8568930330831499</v>
      </c>
      <c r="E69" s="19">
        <v>9.8042870082262592</v>
      </c>
      <c r="F69" s="19">
        <v>10.6114499161443</v>
      </c>
      <c r="G69" s="19">
        <v>9.1311039344571192</v>
      </c>
      <c r="H69" s="19">
        <v>10.431063936108201</v>
      </c>
      <c r="I69" s="19">
        <v>9.7933089670223392</v>
      </c>
      <c r="J69" s="19">
        <v>11.004350994409201</v>
      </c>
    </row>
    <row r="71" spans="1:10" x14ac:dyDescent="0.2">
      <c r="A71" s="13" t="s">
        <v>20</v>
      </c>
    </row>
    <row r="72" spans="1:10" x14ac:dyDescent="0.2">
      <c r="A72" s="13" t="s">
        <v>95</v>
      </c>
    </row>
    <row r="73" spans="1:10" x14ac:dyDescent="0.2">
      <c r="A73" s="13" t="s">
        <v>82</v>
      </c>
    </row>
    <row r="74" spans="1:10" x14ac:dyDescent="0.2">
      <c r="A74" s="13" t="s">
        <v>24</v>
      </c>
    </row>
    <row r="75" spans="1:10" x14ac:dyDescent="0.2">
      <c r="A75" s="13"/>
    </row>
    <row r="76" spans="1:10" x14ac:dyDescent="0.2">
      <c r="A76" s="13" t="s">
        <v>141</v>
      </c>
    </row>
    <row r="77" spans="1:10" x14ac:dyDescent="0.2">
      <c r="A77" s="13" t="s">
        <v>276</v>
      </c>
    </row>
  </sheetData>
  <mergeCells count="1">
    <mergeCell ref="B6:J6"/>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J51"/>
  <sheetViews>
    <sheetView showGridLines="0" workbookViewId="0">
      <pane xSplit="1" ySplit="6" topLeftCell="B31"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HYPERLINK("#'Contents'!A27", "Link to contents")</f>
        <v>Link to contents</v>
      </c>
    </row>
    <row r="3" spans="1:10" ht="15" x14ac:dyDescent="0.25">
      <c r="A3" s="2" t="s">
        <v>99</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2" t="s">
        <v>87</v>
      </c>
      <c r="B8" s="17">
        <v>220.002810846561</v>
      </c>
      <c r="C8" s="17">
        <v>235.61816939890701</v>
      </c>
      <c r="D8" s="17">
        <v>245.42269984916999</v>
      </c>
      <c r="E8" s="17">
        <v>274.069419099757</v>
      </c>
      <c r="F8" s="17">
        <v>272.44114159891598</v>
      </c>
      <c r="G8" s="17">
        <v>251.605126728111</v>
      </c>
      <c r="H8" s="17">
        <v>278.93958333333302</v>
      </c>
      <c r="I8" s="17">
        <v>274.70649171270702</v>
      </c>
      <c r="J8" s="17">
        <v>290.94836182336201</v>
      </c>
    </row>
    <row r="9" spans="1:10" x14ac:dyDescent="0.2">
      <c r="A9" s="22" t="s">
        <v>90</v>
      </c>
      <c r="B9" s="17">
        <v>370.92486702127701</v>
      </c>
      <c r="C9" s="17">
        <v>344.51673228346499</v>
      </c>
      <c r="D9" s="17">
        <v>246.27363782051299</v>
      </c>
      <c r="E9" s="17">
        <v>243.85608974358999</v>
      </c>
      <c r="F9" s="17">
        <v>332.05695812807897</v>
      </c>
      <c r="G9" s="17">
        <v>319.23587740384602</v>
      </c>
      <c r="H9" s="17">
        <v>402.443210659898</v>
      </c>
      <c r="I9" s="17">
        <v>393.7373046875</v>
      </c>
      <c r="J9" s="17">
        <v>400.83934294871801</v>
      </c>
    </row>
    <row r="10" spans="1:10" x14ac:dyDescent="0.2">
      <c r="A10" s="21" t="s">
        <v>15</v>
      </c>
      <c r="B10" s="25"/>
      <c r="C10" s="25"/>
      <c r="D10" s="25"/>
      <c r="E10" s="25"/>
      <c r="F10" s="25"/>
      <c r="G10" s="25"/>
      <c r="H10" s="25"/>
      <c r="I10" s="25"/>
      <c r="J10" s="25"/>
    </row>
    <row r="11" spans="1:10" x14ac:dyDescent="0.2">
      <c r="A11" s="22" t="s">
        <v>87</v>
      </c>
      <c r="B11" s="17">
        <v>189.42205056179799</v>
      </c>
      <c r="C11" s="17">
        <v>207.920343137255</v>
      </c>
      <c r="D11" s="17">
        <v>228.69033446712001</v>
      </c>
      <c r="E11" s="17">
        <v>266.51941056910601</v>
      </c>
      <c r="F11" s="17">
        <v>261.20281862745099</v>
      </c>
      <c r="G11" s="17">
        <v>241.462256493506</v>
      </c>
      <c r="H11" s="17">
        <v>249.66361111111101</v>
      </c>
      <c r="I11" s="17">
        <v>256.61752136752102</v>
      </c>
      <c r="J11" s="17">
        <v>258.32358156028403</v>
      </c>
    </row>
    <row r="12" spans="1:10" x14ac:dyDescent="0.2">
      <c r="A12" s="22" t="s">
        <v>90</v>
      </c>
      <c r="B12" s="17">
        <v>105.16015625</v>
      </c>
      <c r="C12" s="17">
        <v>105.096082089552</v>
      </c>
      <c r="D12" s="17">
        <v>153.19845360824701</v>
      </c>
      <c r="E12" s="17">
        <v>156.927678571429</v>
      </c>
      <c r="F12" s="17">
        <v>171.147727272727</v>
      </c>
      <c r="G12" s="17">
        <v>179.88090551181099</v>
      </c>
      <c r="H12" s="17">
        <v>254.35011061946901</v>
      </c>
      <c r="I12" s="17">
        <v>289.97336956521701</v>
      </c>
      <c r="J12" s="17">
        <v>244.25321691176501</v>
      </c>
    </row>
    <row r="13" spans="1:10" x14ac:dyDescent="0.2">
      <c r="A13" s="21" t="s">
        <v>16</v>
      </c>
      <c r="B13" s="25"/>
      <c r="C13" s="25"/>
      <c r="D13" s="25"/>
      <c r="E13" s="25"/>
      <c r="F13" s="25"/>
      <c r="G13" s="25"/>
      <c r="H13" s="25"/>
      <c r="I13" s="25"/>
      <c r="J13" s="25"/>
    </row>
    <row r="14" spans="1:10" x14ac:dyDescent="0.2">
      <c r="A14" s="22" t="s">
        <v>87</v>
      </c>
      <c r="B14" s="17" t="s">
        <v>72</v>
      </c>
      <c r="C14" s="17">
        <v>168.725694444444</v>
      </c>
      <c r="D14" s="17">
        <v>209.778645833333</v>
      </c>
      <c r="E14" s="17">
        <v>347.32083333333298</v>
      </c>
      <c r="F14" s="17">
        <v>205.897727272727</v>
      </c>
      <c r="G14" s="17">
        <v>153.020833333333</v>
      </c>
      <c r="H14" s="17">
        <v>365.25</v>
      </c>
      <c r="I14" s="17">
        <v>278.58333333333297</v>
      </c>
      <c r="J14" s="17">
        <v>283.23541666666699</v>
      </c>
    </row>
    <row r="15" spans="1:10" x14ac:dyDescent="0.2">
      <c r="A15" s="22" t="s">
        <v>90</v>
      </c>
      <c r="B15" s="17">
        <v>36.950000000000003</v>
      </c>
      <c r="C15" s="17">
        <v>39.153409090909101</v>
      </c>
      <c r="D15" s="17">
        <v>49.3125</v>
      </c>
      <c r="E15" s="17">
        <v>45.981250000000003</v>
      </c>
      <c r="F15" s="17">
        <v>31.3125</v>
      </c>
      <c r="G15" s="17">
        <v>39.073863636363598</v>
      </c>
      <c r="H15" s="17">
        <v>24.9821428571429</v>
      </c>
      <c r="I15" s="17">
        <v>14.01953125</v>
      </c>
      <c r="J15" s="17">
        <v>106.16015625</v>
      </c>
    </row>
    <row r="16" spans="1:10" x14ac:dyDescent="0.2">
      <c r="A16" s="21" t="s">
        <v>17</v>
      </c>
      <c r="B16" s="25"/>
      <c r="C16" s="25"/>
      <c r="D16" s="25"/>
      <c r="E16" s="25"/>
      <c r="F16" s="25"/>
      <c r="G16" s="25"/>
      <c r="H16" s="25"/>
      <c r="I16" s="25"/>
      <c r="J16" s="25"/>
    </row>
    <row r="17" spans="1:10" x14ac:dyDescent="0.2">
      <c r="A17" s="22" t="s">
        <v>87</v>
      </c>
      <c r="B17" s="17">
        <v>297.29226190476197</v>
      </c>
      <c r="C17" s="17">
        <v>337.28302845528498</v>
      </c>
      <c r="D17" s="17">
        <v>287.01073232323199</v>
      </c>
      <c r="E17" s="17">
        <v>292.5302734375</v>
      </c>
      <c r="F17" s="17">
        <v>313.09487179487201</v>
      </c>
      <c r="G17" s="17">
        <v>302.49799679487199</v>
      </c>
      <c r="H17" s="17">
        <v>338.63172043010798</v>
      </c>
      <c r="I17" s="17">
        <v>311.36038011695899</v>
      </c>
      <c r="J17" s="17">
        <v>347.30045180722902</v>
      </c>
    </row>
    <row r="18" spans="1:10" x14ac:dyDescent="0.2">
      <c r="A18" s="23" t="s">
        <v>90</v>
      </c>
      <c r="B18" s="19">
        <v>722.792682926829</v>
      </c>
      <c r="C18" s="19">
        <v>740.43877551020398</v>
      </c>
      <c r="D18" s="19">
        <v>578.774038461538</v>
      </c>
      <c r="E18" s="19">
        <v>558.27222222222201</v>
      </c>
      <c r="F18" s="19">
        <v>680.29871323529403</v>
      </c>
      <c r="G18" s="19">
        <v>616.09107142857101</v>
      </c>
      <c r="H18" s="19">
        <v>717</v>
      </c>
      <c r="I18" s="19">
        <v>688.95594262295106</v>
      </c>
      <c r="J18" s="19">
        <v>718.04153963414603</v>
      </c>
    </row>
    <row r="19" spans="1:10" x14ac:dyDescent="0.2">
      <c r="A19" s="9" t="s">
        <v>18</v>
      </c>
    </row>
    <row r="20" spans="1:10" x14ac:dyDescent="0.2">
      <c r="A20" s="22" t="s">
        <v>87</v>
      </c>
      <c r="B20" s="17">
        <v>317.84466145833301</v>
      </c>
      <c r="C20" s="17">
        <v>296.95793679843803</v>
      </c>
      <c r="D20" s="17">
        <v>313.566243073316</v>
      </c>
      <c r="E20" s="17">
        <v>316.59175508399602</v>
      </c>
      <c r="F20" s="17">
        <v>331.15250867553499</v>
      </c>
      <c r="G20" s="17">
        <v>343.53073944409101</v>
      </c>
      <c r="H20" s="17">
        <v>343.18705729166697</v>
      </c>
      <c r="I20" s="17">
        <v>351.13426474460198</v>
      </c>
      <c r="J20" s="17">
        <v>355.47956699974401</v>
      </c>
    </row>
    <row r="21" spans="1:10" x14ac:dyDescent="0.2">
      <c r="A21" s="22" t="s">
        <v>90</v>
      </c>
      <c r="B21" s="17">
        <v>611.76846026490102</v>
      </c>
      <c r="C21" s="17">
        <v>629.26380234297096</v>
      </c>
      <c r="D21" s="17">
        <v>544.77103658536601</v>
      </c>
      <c r="E21" s="17">
        <v>538.29209558823504</v>
      </c>
      <c r="F21" s="17">
        <v>543.63069700118797</v>
      </c>
      <c r="G21" s="17">
        <v>687.12745676100599</v>
      </c>
      <c r="H21" s="17">
        <v>658.73891186537401</v>
      </c>
      <c r="I21" s="17">
        <v>719.56659338993302</v>
      </c>
      <c r="J21" s="17">
        <v>750.14069383259903</v>
      </c>
    </row>
    <row r="22" spans="1:10" x14ac:dyDescent="0.2">
      <c r="A22" s="21" t="s">
        <v>15</v>
      </c>
      <c r="B22" s="25"/>
      <c r="C22" s="25"/>
      <c r="D22" s="25"/>
      <c r="E22" s="25"/>
      <c r="F22" s="25"/>
      <c r="G22" s="25"/>
      <c r="H22" s="25"/>
      <c r="I22" s="25"/>
      <c r="J22" s="25"/>
    </row>
    <row r="23" spans="1:10" x14ac:dyDescent="0.2">
      <c r="A23" s="22" t="s">
        <v>87</v>
      </c>
      <c r="B23" s="17">
        <v>309.16819190238499</v>
      </c>
      <c r="C23" s="17">
        <v>282.20214030915599</v>
      </c>
      <c r="D23" s="17">
        <v>298.78698501872702</v>
      </c>
      <c r="E23" s="17">
        <v>295.62258500772799</v>
      </c>
      <c r="F23" s="17">
        <v>308.47261072261102</v>
      </c>
      <c r="G23" s="17">
        <v>311.98573943662001</v>
      </c>
      <c r="H23" s="17">
        <v>318.81206801759299</v>
      </c>
      <c r="I23" s="17">
        <v>319.14033600493201</v>
      </c>
      <c r="J23" s="17">
        <v>331.936914936915</v>
      </c>
    </row>
    <row r="24" spans="1:10" x14ac:dyDescent="0.2">
      <c r="A24" s="22" t="s">
        <v>90</v>
      </c>
      <c r="B24" s="17">
        <v>250.86250000000001</v>
      </c>
      <c r="C24" s="17">
        <v>246.567069575472</v>
      </c>
      <c r="D24" s="17">
        <v>258.61233249581198</v>
      </c>
      <c r="E24" s="17">
        <v>298.57003311258302</v>
      </c>
      <c r="F24" s="17">
        <v>332.29846066134502</v>
      </c>
      <c r="G24" s="17">
        <v>424.26935146443498</v>
      </c>
      <c r="H24" s="17">
        <v>423.755532786885</v>
      </c>
      <c r="I24" s="17">
        <v>509.71119281045799</v>
      </c>
      <c r="J24" s="17">
        <v>547.95047169811301</v>
      </c>
    </row>
    <row r="25" spans="1:10" x14ac:dyDescent="0.2">
      <c r="A25" s="21" t="s">
        <v>16</v>
      </c>
      <c r="B25" s="25"/>
      <c r="C25" s="25"/>
      <c r="D25" s="25"/>
      <c r="E25" s="25"/>
      <c r="F25" s="25"/>
      <c r="G25" s="25"/>
      <c r="H25" s="25"/>
      <c r="I25" s="25"/>
      <c r="J25" s="25"/>
    </row>
    <row r="26" spans="1:10" x14ac:dyDescent="0.2">
      <c r="A26" s="22" t="s">
        <v>87</v>
      </c>
      <c r="B26" s="17">
        <v>268.32291666666703</v>
      </c>
      <c r="C26" s="17">
        <v>220.35857371794901</v>
      </c>
      <c r="D26" s="17">
        <v>254.72023809523799</v>
      </c>
      <c r="E26" s="17">
        <v>246.063271604938</v>
      </c>
      <c r="F26" s="17">
        <v>241.20634920634899</v>
      </c>
      <c r="G26" s="17">
        <v>285.14772727272702</v>
      </c>
      <c r="H26" s="17">
        <v>275.62451550387601</v>
      </c>
      <c r="I26" s="17">
        <v>266.99916666666701</v>
      </c>
      <c r="J26" s="17">
        <v>312.31521739130397</v>
      </c>
    </row>
    <row r="27" spans="1:10" x14ac:dyDescent="0.2">
      <c r="A27" s="22" t="s">
        <v>90</v>
      </c>
      <c r="B27" s="17">
        <v>70.553571428571402</v>
      </c>
      <c r="C27" s="17">
        <v>89.237215909090907</v>
      </c>
      <c r="D27" s="17">
        <v>120.8625</v>
      </c>
      <c r="E27" s="17">
        <v>103.970170454545</v>
      </c>
      <c r="F27" s="17">
        <v>100.979166666667</v>
      </c>
      <c r="G27" s="17">
        <v>63.084302325581397</v>
      </c>
      <c r="H27" s="17">
        <v>91.1796875</v>
      </c>
      <c r="I27" s="17">
        <v>99.376602564102598</v>
      </c>
      <c r="J27" s="17">
        <v>90.271381578947398</v>
      </c>
    </row>
    <row r="28" spans="1:10" x14ac:dyDescent="0.2">
      <c r="A28" s="21" t="s">
        <v>17</v>
      </c>
      <c r="B28" s="25"/>
      <c r="C28" s="25"/>
      <c r="D28" s="25"/>
      <c r="E28" s="25"/>
      <c r="F28" s="25"/>
      <c r="G28" s="25"/>
      <c r="H28" s="25"/>
      <c r="I28" s="25"/>
      <c r="J28" s="25"/>
    </row>
    <row r="29" spans="1:10" x14ac:dyDescent="0.2">
      <c r="A29" s="22" t="s">
        <v>87</v>
      </c>
      <c r="B29" s="17">
        <v>337.78776435045302</v>
      </c>
      <c r="C29" s="17">
        <v>331.61500176180402</v>
      </c>
      <c r="D29" s="17">
        <v>356.92902462121202</v>
      </c>
      <c r="E29" s="17">
        <v>374.21306641837401</v>
      </c>
      <c r="F29" s="17">
        <v>385.89199662369498</v>
      </c>
      <c r="G29" s="17">
        <v>421.80839646464602</v>
      </c>
      <c r="H29" s="17">
        <v>401.185147849462</v>
      </c>
      <c r="I29" s="17">
        <v>416.36787790697701</v>
      </c>
      <c r="J29" s="17">
        <v>399.649963689179</v>
      </c>
    </row>
    <row r="30" spans="1:10" x14ac:dyDescent="0.2">
      <c r="A30" s="23" t="s">
        <v>90</v>
      </c>
      <c r="B30" s="19">
        <v>930.84984756097595</v>
      </c>
      <c r="C30" s="19">
        <v>976.97330607476601</v>
      </c>
      <c r="D30" s="19">
        <v>867.75170068027205</v>
      </c>
      <c r="E30" s="19">
        <v>894.97716131907305</v>
      </c>
      <c r="F30" s="19">
        <v>807.43509928385402</v>
      </c>
      <c r="G30" s="19">
        <v>993.096878437844</v>
      </c>
      <c r="H30" s="19">
        <v>965.387816455696</v>
      </c>
      <c r="I30" s="19">
        <v>1032.91148843931</v>
      </c>
      <c r="J30" s="19">
        <v>1068.9844230769199</v>
      </c>
    </row>
    <row r="31" spans="1:10" x14ac:dyDescent="0.2">
      <c r="A31" s="9" t="s">
        <v>19</v>
      </c>
    </row>
    <row r="32" spans="1:10" x14ac:dyDescent="0.2">
      <c r="A32" s="22" t="s">
        <v>87</v>
      </c>
      <c r="B32" s="17">
        <v>306.86220531184699</v>
      </c>
      <c r="C32" s="17">
        <v>291.30457227138601</v>
      </c>
      <c r="D32" s="17">
        <v>306.34039509536802</v>
      </c>
      <c r="E32" s="17">
        <v>311.547567547055</v>
      </c>
      <c r="F32" s="17">
        <v>323.271958896115</v>
      </c>
      <c r="G32" s="17">
        <v>332.56892004442</v>
      </c>
      <c r="H32" s="17">
        <v>335.87875090383199</v>
      </c>
      <c r="I32" s="17">
        <v>341.18633070956002</v>
      </c>
      <c r="J32" s="17">
        <v>345.64260544437298</v>
      </c>
    </row>
    <row r="33" spans="1:10" x14ac:dyDescent="0.2">
      <c r="A33" s="22" t="s">
        <v>90</v>
      </c>
      <c r="B33" s="17">
        <v>617.76248650108005</v>
      </c>
      <c r="C33" s="17">
        <v>600.286171676545</v>
      </c>
      <c r="D33" s="17">
        <v>517.61268472906397</v>
      </c>
      <c r="E33" s="17">
        <v>532.34135506798498</v>
      </c>
      <c r="F33" s="17">
        <v>526.27731541450805</v>
      </c>
      <c r="G33" s="17">
        <v>659.779259646676</v>
      </c>
      <c r="H33" s="17">
        <v>632.40238515901103</v>
      </c>
      <c r="I33" s="17">
        <v>686.81862285867203</v>
      </c>
      <c r="J33" s="17">
        <v>705.808130440696</v>
      </c>
    </row>
    <row r="34" spans="1:10" x14ac:dyDescent="0.2">
      <c r="A34" s="21" t="s">
        <v>15</v>
      </c>
      <c r="B34" s="25"/>
      <c r="C34" s="25"/>
      <c r="D34" s="25"/>
      <c r="E34" s="25"/>
      <c r="F34" s="25"/>
      <c r="G34" s="25"/>
      <c r="H34" s="25"/>
      <c r="I34" s="25"/>
      <c r="J34" s="25"/>
    </row>
    <row r="35" spans="1:10" x14ac:dyDescent="0.2">
      <c r="A35" s="22" t="s">
        <v>87</v>
      </c>
      <c r="B35" s="17">
        <v>295.07062146892702</v>
      </c>
      <c r="C35" s="17">
        <v>273.27830981182802</v>
      </c>
      <c r="D35" s="17">
        <v>291.57481213097202</v>
      </c>
      <c r="E35" s="17">
        <v>292.50538958196501</v>
      </c>
      <c r="F35" s="17">
        <v>301.75627660906599</v>
      </c>
      <c r="G35" s="17">
        <v>303.455357142857</v>
      </c>
      <c r="H35" s="17">
        <v>309.59910324604499</v>
      </c>
      <c r="I35" s="17">
        <v>311.01786670235498</v>
      </c>
      <c r="J35" s="17">
        <v>321.060590456574</v>
      </c>
    </row>
    <row r="36" spans="1:10" x14ac:dyDescent="0.2">
      <c r="A36" s="22" t="s">
        <v>90</v>
      </c>
      <c r="B36" s="17">
        <v>236.89189632545899</v>
      </c>
      <c r="C36" s="17">
        <v>229.58905945419099</v>
      </c>
      <c r="D36" s="17">
        <v>247.366159830269</v>
      </c>
      <c r="E36" s="17">
        <v>282.21172638436502</v>
      </c>
      <c r="F36" s="17">
        <v>317.15146119842802</v>
      </c>
      <c r="G36" s="17">
        <v>395.868755728689</v>
      </c>
      <c r="H36" s="17">
        <v>406.15163934426198</v>
      </c>
      <c r="I36" s="17">
        <v>484.45373686724002</v>
      </c>
      <c r="J36" s="17">
        <v>508.25089712918702</v>
      </c>
    </row>
    <row r="37" spans="1:10" x14ac:dyDescent="0.2">
      <c r="A37" s="21" t="s">
        <v>16</v>
      </c>
      <c r="B37" s="25"/>
      <c r="C37" s="25"/>
      <c r="D37" s="25"/>
      <c r="E37" s="25"/>
      <c r="F37" s="25"/>
      <c r="G37" s="25"/>
      <c r="H37" s="25"/>
      <c r="I37" s="25"/>
      <c r="J37" s="25"/>
    </row>
    <row r="38" spans="1:10" x14ac:dyDescent="0.2">
      <c r="A38" s="22" t="s">
        <v>87</v>
      </c>
      <c r="B38" s="17">
        <v>265.65347222222198</v>
      </c>
      <c r="C38" s="17">
        <v>216.98124999999999</v>
      </c>
      <c r="D38" s="17">
        <v>248.07980769230801</v>
      </c>
      <c r="E38" s="17">
        <v>254.96597222222201</v>
      </c>
      <c r="F38" s="17">
        <v>233.878144654088</v>
      </c>
      <c r="G38" s="17">
        <v>258.72234848484902</v>
      </c>
      <c r="H38" s="17">
        <v>287.62459935897402</v>
      </c>
      <c r="I38" s="17">
        <v>269.533203125</v>
      </c>
      <c r="J38" s="17">
        <v>303.50315656565698</v>
      </c>
    </row>
    <row r="39" spans="1:10" x14ac:dyDescent="0.2">
      <c r="A39" s="22" t="s">
        <v>90</v>
      </c>
      <c r="B39" s="17">
        <v>84.934523809523796</v>
      </c>
      <c r="C39" s="17">
        <v>78.698660714285694</v>
      </c>
      <c r="D39" s="17">
        <v>98.847115384615407</v>
      </c>
      <c r="E39" s="17">
        <v>93.231481481481495</v>
      </c>
      <c r="F39" s="17">
        <v>78.885044642857096</v>
      </c>
      <c r="G39" s="17">
        <v>59.911830357142897</v>
      </c>
      <c r="H39" s="17">
        <v>89.5439453125</v>
      </c>
      <c r="I39" s="17">
        <v>73.339285714285694</v>
      </c>
      <c r="J39" s="17">
        <v>99.893181818181802</v>
      </c>
    </row>
    <row r="40" spans="1:10" x14ac:dyDescent="0.2">
      <c r="A40" s="21" t="s">
        <v>17</v>
      </c>
      <c r="B40" s="25"/>
      <c r="C40" s="25"/>
      <c r="D40" s="25"/>
      <c r="E40" s="25"/>
      <c r="F40" s="25"/>
      <c r="G40" s="25"/>
      <c r="H40" s="25"/>
      <c r="I40" s="25"/>
      <c r="J40" s="25"/>
    </row>
    <row r="41" spans="1:10" x14ac:dyDescent="0.2">
      <c r="A41" s="22" t="s">
        <v>87</v>
      </c>
      <c r="B41" s="17">
        <v>332.151660070361</v>
      </c>
      <c r="C41" s="17">
        <v>333.458254716981</v>
      </c>
      <c r="D41" s="17">
        <v>348.24530460858603</v>
      </c>
      <c r="E41" s="17">
        <v>364.39607123436701</v>
      </c>
      <c r="F41" s="17">
        <v>377.54065040650403</v>
      </c>
      <c r="G41" s="17">
        <v>408.81781829814503</v>
      </c>
      <c r="H41" s="17">
        <v>396.62076023391802</v>
      </c>
      <c r="I41" s="17">
        <v>402.74238215488202</v>
      </c>
      <c r="J41" s="17">
        <v>391.99074923547403</v>
      </c>
    </row>
    <row r="42" spans="1:10" x14ac:dyDescent="0.2">
      <c r="A42" s="23" t="s">
        <v>90</v>
      </c>
      <c r="B42" s="19">
        <v>950.74552683896604</v>
      </c>
      <c r="C42" s="19">
        <v>958.74453635620898</v>
      </c>
      <c r="D42" s="19">
        <v>853.95175269645597</v>
      </c>
      <c r="E42" s="19">
        <v>927.49115474338998</v>
      </c>
      <c r="F42" s="19">
        <v>804.24937938084099</v>
      </c>
      <c r="G42" s="19">
        <v>980.01724352589599</v>
      </c>
      <c r="H42" s="19">
        <v>938.49893465909099</v>
      </c>
      <c r="I42" s="19">
        <v>1008.68905228758</v>
      </c>
      <c r="J42" s="19">
        <v>1030.7032943766901</v>
      </c>
    </row>
    <row r="44" spans="1:10" x14ac:dyDescent="0.2">
      <c r="A44" s="13" t="s">
        <v>20</v>
      </c>
    </row>
    <row r="45" spans="1:10" x14ac:dyDescent="0.2">
      <c r="A45" s="13" t="s">
        <v>100</v>
      </c>
    </row>
    <row r="46" spans="1:10" x14ac:dyDescent="0.2">
      <c r="A46" s="13" t="s">
        <v>82</v>
      </c>
    </row>
    <row r="47" spans="1:10" x14ac:dyDescent="0.2">
      <c r="A47" s="13" t="s">
        <v>74</v>
      </c>
    </row>
    <row r="48" spans="1:10" x14ac:dyDescent="0.2">
      <c r="A48" s="13" t="s">
        <v>24</v>
      </c>
    </row>
    <row r="49" spans="1:1" x14ac:dyDescent="0.2">
      <c r="A49" s="13"/>
    </row>
    <row r="50" spans="1:1" x14ac:dyDescent="0.2">
      <c r="A50" s="13" t="s">
        <v>141</v>
      </c>
    </row>
    <row r="51" spans="1:1" x14ac:dyDescent="0.2">
      <c r="A51" s="13" t="s">
        <v>276</v>
      </c>
    </row>
  </sheetData>
  <mergeCells count="1">
    <mergeCell ref="B6:J6"/>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J51"/>
  <sheetViews>
    <sheetView showGridLines="0" workbookViewId="0">
      <pane xSplit="1" ySplit="6" topLeftCell="B31"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HYPERLINK("#'Contents'!A28", "Link to contents")</f>
        <v>Link to contents</v>
      </c>
    </row>
    <row r="3" spans="1:10" ht="15" x14ac:dyDescent="0.25">
      <c r="A3" s="2" t="s">
        <v>102</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2" t="s">
        <v>87</v>
      </c>
      <c r="B8" s="17">
        <v>189.488492071293</v>
      </c>
      <c r="C8" s="17">
        <v>201.02760883117901</v>
      </c>
      <c r="D8" s="17">
        <v>208.55724452849</v>
      </c>
      <c r="E8" s="17">
        <v>200.63786387029899</v>
      </c>
      <c r="F8" s="17">
        <v>202.32181134070001</v>
      </c>
      <c r="G8" s="17">
        <v>186.662343764204</v>
      </c>
      <c r="H8" s="17">
        <v>194.14321600123401</v>
      </c>
      <c r="I8" s="17">
        <v>195.961417423184</v>
      </c>
      <c r="J8" s="17">
        <v>211.86941794424101</v>
      </c>
    </row>
    <row r="9" spans="1:10" x14ac:dyDescent="0.2">
      <c r="A9" s="22" t="s">
        <v>90</v>
      </c>
      <c r="B9" s="17">
        <v>524.87328928682405</v>
      </c>
      <c r="C9" s="17">
        <v>599.96774706884696</v>
      </c>
      <c r="D9" s="17">
        <v>481.47582496670202</v>
      </c>
      <c r="E9" s="17">
        <v>362.47984416582398</v>
      </c>
      <c r="F9" s="17">
        <v>505.39351569704201</v>
      </c>
      <c r="G9" s="17">
        <v>423.68666839085603</v>
      </c>
      <c r="H9" s="17">
        <v>522.86276916012196</v>
      </c>
      <c r="I9" s="17">
        <v>494.86719168633601</v>
      </c>
      <c r="J9" s="17">
        <v>466.16025734706801</v>
      </c>
    </row>
    <row r="10" spans="1:10" x14ac:dyDescent="0.2">
      <c r="A10" s="21" t="s">
        <v>15</v>
      </c>
      <c r="B10" s="25"/>
      <c r="C10" s="25"/>
      <c r="D10" s="25"/>
      <c r="E10" s="25"/>
      <c r="F10" s="25"/>
      <c r="G10" s="25"/>
      <c r="H10" s="25"/>
      <c r="I10" s="25"/>
      <c r="J10" s="25"/>
    </row>
    <row r="11" spans="1:10" x14ac:dyDescent="0.2">
      <c r="A11" s="22" t="s">
        <v>87</v>
      </c>
      <c r="B11" s="17">
        <v>172.98388324617699</v>
      </c>
      <c r="C11" s="17">
        <v>185.50529955871099</v>
      </c>
      <c r="D11" s="17">
        <v>195.795612724188</v>
      </c>
      <c r="E11" s="17">
        <v>197.34433830365299</v>
      </c>
      <c r="F11" s="17">
        <v>188.561294386068</v>
      </c>
      <c r="G11" s="17">
        <v>160.637068016032</v>
      </c>
      <c r="H11" s="17">
        <v>163.39996389144801</v>
      </c>
      <c r="I11" s="17">
        <v>198.060889460211</v>
      </c>
      <c r="J11" s="17">
        <v>191.47171912494099</v>
      </c>
    </row>
    <row r="12" spans="1:10" x14ac:dyDescent="0.2">
      <c r="A12" s="22" t="s">
        <v>90</v>
      </c>
      <c r="B12" s="17">
        <v>129.441114586212</v>
      </c>
      <c r="C12" s="17">
        <v>132.81799067454199</v>
      </c>
      <c r="D12" s="17">
        <v>196.89820795963101</v>
      </c>
      <c r="E12" s="17">
        <v>279.95529689471903</v>
      </c>
      <c r="F12" s="17">
        <v>356.059731902235</v>
      </c>
      <c r="G12" s="17">
        <v>269.28998094778098</v>
      </c>
      <c r="H12" s="17">
        <v>413.72928847834498</v>
      </c>
      <c r="I12" s="17">
        <v>432.41609539263197</v>
      </c>
      <c r="J12" s="17">
        <v>339.63525704939701</v>
      </c>
    </row>
    <row r="13" spans="1:10" x14ac:dyDescent="0.2">
      <c r="A13" s="21" t="s">
        <v>16</v>
      </c>
      <c r="B13" s="25"/>
      <c r="C13" s="25"/>
      <c r="D13" s="25"/>
      <c r="E13" s="25"/>
      <c r="F13" s="25"/>
      <c r="G13" s="25"/>
      <c r="H13" s="25"/>
      <c r="I13" s="25"/>
      <c r="J13" s="25"/>
    </row>
    <row r="14" spans="1:10" x14ac:dyDescent="0.2">
      <c r="A14" s="22" t="s">
        <v>87</v>
      </c>
      <c r="B14" s="17" t="s">
        <v>72</v>
      </c>
      <c r="C14" s="17">
        <v>144.48860033889699</v>
      </c>
      <c r="D14" s="17">
        <v>151.31541487553699</v>
      </c>
      <c r="E14" s="17">
        <v>226.730742896294</v>
      </c>
      <c r="F14" s="17">
        <v>206.589860865372</v>
      </c>
      <c r="G14" s="17">
        <v>133.02383904200099</v>
      </c>
      <c r="H14" s="17">
        <v>189.03483416234599</v>
      </c>
      <c r="I14" s="17">
        <v>148.91040458527399</v>
      </c>
      <c r="J14" s="17">
        <v>124.708849989185</v>
      </c>
    </row>
    <row r="15" spans="1:10" x14ac:dyDescent="0.2">
      <c r="A15" s="22" t="s">
        <v>90</v>
      </c>
      <c r="B15" s="17">
        <v>47.501447346370398</v>
      </c>
      <c r="C15" s="17">
        <v>29.3121716884114</v>
      </c>
      <c r="D15" s="17">
        <v>51.8588433939467</v>
      </c>
      <c r="E15" s="17">
        <v>26.9305312911758</v>
      </c>
      <c r="F15" s="17">
        <v>39.009259872102596</v>
      </c>
      <c r="G15" s="17">
        <v>32.290064965164497</v>
      </c>
      <c r="H15" s="17">
        <v>25.787459084145599</v>
      </c>
      <c r="I15" s="17">
        <v>8.7695234200967302</v>
      </c>
      <c r="J15" s="17">
        <v>270.54340760844798</v>
      </c>
    </row>
    <row r="16" spans="1:10" x14ac:dyDescent="0.2">
      <c r="A16" s="21" t="s">
        <v>17</v>
      </c>
      <c r="B16" s="25"/>
      <c r="C16" s="25"/>
      <c r="D16" s="25"/>
      <c r="E16" s="25"/>
      <c r="F16" s="25"/>
      <c r="G16" s="25"/>
      <c r="H16" s="25"/>
      <c r="I16" s="25"/>
      <c r="J16" s="25"/>
    </row>
    <row r="17" spans="1:10" x14ac:dyDescent="0.2">
      <c r="A17" s="22" t="s">
        <v>87</v>
      </c>
      <c r="B17" s="17">
        <v>214.08899849620201</v>
      </c>
      <c r="C17" s="17">
        <v>226.38573180623101</v>
      </c>
      <c r="D17" s="17">
        <v>236.849744984631</v>
      </c>
      <c r="E17" s="17">
        <v>210.029324449375</v>
      </c>
      <c r="F17" s="17">
        <v>231.01684103873501</v>
      </c>
      <c r="G17" s="17">
        <v>248.272856947338</v>
      </c>
      <c r="H17" s="17">
        <v>243.506229681387</v>
      </c>
      <c r="I17" s="17">
        <v>194.27896793597799</v>
      </c>
      <c r="J17" s="17">
        <v>241.24279021797301</v>
      </c>
    </row>
    <row r="18" spans="1:10" x14ac:dyDescent="0.2">
      <c r="A18" s="23" t="s">
        <v>90</v>
      </c>
      <c r="B18" s="19">
        <v>628.49054917178103</v>
      </c>
      <c r="C18" s="19">
        <v>811.82647369189101</v>
      </c>
      <c r="D18" s="19">
        <v>830.83882992475105</v>
      </c>
      <c r="E18" s="19">
        <v>444.44246889751901</v>
      </c>
      <c r="F18" s="19">
        <v>594.95987101343496</v>
      </c>
      <c r="G18" s="19">
        <v>517.97748635283403</v>
      </c>
      <c r="H18" s="19">
        <v>577.40664094566205</v>
      </c>
      <c r="I18" s="19">
        <v>525.92469004803104</v>
      </c>
      <c r="J18" s="19">
        <v>509.018841915439</v>
      </c>
    </row>
    <row r="19" spans="1:10" x14ac:dyDescent="0.2">
      <c r="A19" s="9" t="s">
        <v>18</v>
      </c>
    </row>
    <row r="20" spans="1:10" x14ac:dyDescent="0.2">
      <c r="A20" s="22" t="s">
        <v>87</v>
      </c>
      <c r="B20" s="17">
        <v>212.69903876569401</v>
      </c>
      <c r="C20" s="17">
        <v>206.314753991717</v>
      </c>
      <c r="D20" s="17">
        <v>207.729543695084</v>
      </c>
      <c r="E20" s="17">
        <v>201.152606921043</v>
      </c>
      <c r="F20" s="17">
        <v>211.559833353052</v>
      </c>
      <c r="G20" s="17">
        <v>218.40448940811899</v>
      </c>
      <c r="H20" s="17">
        <v>212.86906609533401</v>
      </c>
      <c r="I20" s="17">
        <v>220.181200867901</v>
      </c>
      <c r="J20" s="17">
        <v>206.897984140783</v>
      </c>
    </row>
    <row r="21" spans="1:10" x14ac:dyDescent="0.2">
      <c r="A21" s="22" t="s">
        <v>90</v>
      </c>
      <c r="B21" s="17">
        <v>758.21963339829495</v>
      </c>
      <c r="C21" s="17">
        <v>929.433077093821</v>
      </c>
      <c r="D21" s="17">
        <v>713.52111731101002</v>
      </c>
      <c r="E21" s="17">
        <v>833.39719617158801</v>
      </c>
      <c r="F21" s="17">
        <v>631.52058515805595</v>
      </c>
      <c r="G21" s="17">
        <v>725.39140776299905</v>
      </c>
      <c r="H21" s="17">
        <v>713.52831675044695</v>
      </c>
      <c r="I21" s="17">
        <v>733.40962491091796</v>
      </c>
      <c r="J21" s="17">
        <v>757.614486862116</v>
      </c>
    </row>
    <row r="22" spans="1:10" x14ac:dyDescent="0.2">
      <c r="A22" s="21" t="s">
        <v>15</v>
      </c>
      <c r="B22" s="25"/>
      <c r="C22" s="25"/>
      <c r="D22" s="25"/>
      <c r="E22" s="25"/>
      <c r="F22" s="25"/>
      <c r="G22" s="25"/>
      <c r="H22" s="25"/>
      <c r="I22" s="25"/>
      <c r="J22" s="25"/>
    </row>
    <row r="23" spans="1:10" x14ac:dyDescent="0.2">
      <c r="A23" s="22" t="s">
        <v>87</v>
      </c>
      <c r="B23" s="17">
        <v>194.74279709462701</v>
      </c>
      <c r="C23" s="17">
        <v>188.066067286807</v>
      </c>
      <c r="D23" s="17">
        <v>178.82919525286999</v>
      </c>
      <c r="E23" s="17">
        <v>176.075158829093</v>
      </c>
      <c r="F23" s="17">
        <v>188.20502694464699</v>
      </c>
      <c r="G23" s="17">
        <v>195.324115481668</v>
      </c>
      <c r="H23" s="17">
        <v>189.45084318126399</v>
      </c>
      <c r="I23" s="17">
        <v>188.543413105403</v>
      </c>
      <c r="J23" s="17">
        <v>181.863375306195</v>
      </c>
    </row>
    <row r="24" spans="1:10" x14ac:dyDescent="0.2">
      <c r="A24" s="22" t="s">
        <v>90</v>
      </c>
      <c r="B24" s="17">
        <v>358.70847708997002</v>
      </c>
      <c r="C24" s="17">
        <v>353.53869077176398</v>
      </c>
      <c r="D24" s="17">
        <v>314.79440912978799</v>
      </c>
      <c r="E24" s="17">
        <v>357.764802804966</v>
      </c>
      <c r="F24" s="17">
        <v>373.712573307404</v>
      </c>
      <c r="G24" s="17">
        <v>482.40118658625602</v>
      </c>
      <c r="H24" s="17">
        <v>488.168889708184</v>
      </c>
      <c r="I24" s="17">
        <v>519.44104022172098</v>
      </c>
      <c r="J24" s="17">
        <v>597.39660811555598</v>
      </c>
    </row>
    <row r="25" spans="1:10" x14ac:dyDescent="0.2">
      <c r="A25" s="21" t="s">
        <v>16</v>
      </c>
      <c r="B25" s="25"/>
      <c r="C25" s="25"/>
      <c r="D25" s="25"/>
      <c r="E25" s="25"/>
      <c r="F25" s="25"/>
      <c r="G25" s="25"/>
      <c r="H25" s="25"/>
      <c r="I25" s="25"/>
      <c r="J25" s="25"/>
    </row>
    <row r="26" spans="1:10" x14ac:dyDescent="0.2">
      <c r="A26" s="22" t="s">
        <v>87</v>
      </c>
      <c r="B26" s="17">
        <v>218.24185089393399</v>
      </c>
      <c r="C26" s="17">
        <v>169.07698426775201</v>
      </c>
      <c r="D26" s="17">
        <v>153.35320656463099</v>
      </c>
      <c r="E26" s="17">
        <v>147.75167851182701</v>
      </c>
      <c r="F26" s="17">
        <v>197.169632462279</v>
      </c>
      <c r="G26" s="17">
        <v>150.43252333655099</v>
      </c>
      <c r="H26" s="17">
        <v>157.10807392798401</v>
      </c>
      <c r="I26" s="17">
        <v>163.828356451514</v>
      </c>
      <c r="J26" s="17">
        <v>106.715846207434</v>
      </c>
    </row>
    <row r="27" spans="1:10" x14ac:dyDescent="0.2">
      <c r="A27" s="22" t="s">
        <v>90</v>
      </c>
      <c r="B27" s="17">
        <v>87.856559679864006</v>
      </c>
      <c r="C27" s="17">
        <v>144.982878888172</v>
      </c>
      <c r="D27" s="17">
        <v>187.842634191949</v>
      </c>
      <c r="E27" s="17">
        <v>131.73595218828001</v>
      </c>
      <c r="F27" s="17">
        <v>167.75635352342999</v>
      </c>
      <c r="G27" s="17">
        <v>100.045124569351</v>
      </c>
      <c r="H27" s="17">
        <v>167.27551080018901</v>
      </c>
      <c r="I27" s="17">
        <v>199.58906358431301</v>
      </c>
      <c r="J27" s="17">
        <v>197.855562312697</v>
      </c>
    </row>
    <row r="28" spans="1:10" x14ac:dyDescent="0.2">
      <c r="A28" s="21" t="s">
        <v>17</v>
      </c>
      <c r="B28" s="25"/>
      <c r="C28" s="25"/>
      <c r="D28" s="25"/>
      <c r="E28" s="25"/>
      <c r="F28" s="25"/>
      <c r="G28" s="25"/>
      <c r="H28" s="25"/>
      <c r="I28" s="25"/>
      <c r="J28" s="25"/>
    </row>
    <row r="29" spans="1:10" x14ac:dyDescent="0.2">
      <c r="A29" s="22" t="s">
        <v>87</v>
      </c>
      <c r="B29" s="17">
        <v>240.57755700137099</v>
      </c>
      <c r="C29" s="17">
        <v>234.15087248532501</v>
      </c>
      <c r="D29" s="17">
        <v>264.77036631828503</v>
      </c>
      <c r="E29" s="17">
        <v>245.73738881761599</v>
      </c>
      <c r="F29" s="17">
        <v>245.646641944967</v>
      </c>
      <c r="G29" s="17">
        <v>252.03262057471599</v>
      </c>
      <c r="H29" s="17">
        <v>249.763394334054</v>
      </c>
      <c r="I29" s="17">
        <v>260.228580279835</v>
      </c>
      <c r="J29" s="17">
        <v>242.58069777697901</v>
      </c>
    </row>
    <row r="30" spans="1:10" x14ac:dyDescent="0.2">
      <c r="A30" s="23" t="s">
        <v>90</v>
      </c>
      <c r="B30" s="19">
        <v>857.97936043076004</v>
      </c>
      <c r="C30" s="19">
        <v>1121.9525630237299</v>
      </c>
      <c r="D30" s="19">
        <v>872.41923895267303</v>
      </c>
      <c r="E30" s="19">
        <v>1136.7085946959501</v>
      </c>
      <c r="F30" s="19">
        <v>763.86933510069605</v>
      </c>
      <c r="G30" s="19">
        <v>821.57870663394101</v>
      </c>
      <c r="H30" s="19">
        <v>821.58871492390597</v>
      </c>
      <c r="I30" s="19">
        <v>862.57743072014102</v>
      </c>
      <c r="J30" s="19">
        <v>850.43008018607804</v>
      </c>
    </row>
    <row r="31" spans="1:10" x14ac:dyDescent="0.2">
      <c r="A31" s="9" t="s">
        <v>19</v>
      </c>
    </row>
    <row r="32" spans="1:10" x14ac:dyDescent="0.2">
      <c r="A32" s="22" t="s">
        <v>87</v>
      </c>
      <c r="B32" s="17">
        <v>211.621870574621</v>
      </c>
      <c r="C32" s="17">
        <v>208.405692551302</v>
      </c>
      <c r="D32" s="17">
        <v>209.64267733636399</v>
      </c>
      <c r="E32" s="17">
        <v>201.567232052713</v>
      </c>
      <c r="F32" s="17">
        <v>211.73001800549099</v>
      </c>
      <c r="G32" s="17">
        <v>216.92391584987399</v>
      </c>
      <c r="H32" s="17">
        <v>212.16766239394599</v>
      </c>
      <c r="I32" s="17">
        <v>218.49734488067099</v>
      </c>
      <c r="J32" s="17">
        <v>208.59074738460799</v>
      </c>
    </row>
    <row r="33" spans="1:10" x14ac:dyDescent="0.2">
      <c r="A33" s="22" t="s">
        <v>90</v>
      </c>
      <c r="B33" s="17">
        <v>770.99042244605596</v>
      </c>
      <c r="C33" s="17">
        <v>900.44997126641999</v>
      </c>
      <c r="D33" s="17">
        <v>707.33533398995598</v>
      </c>
      <c r="E33" s="17">
        <v>900.45030830995699</v>
      </c>
      <c r="F33" s="17">
        <v>629.13693376996105</v>
      </c>
      <c r="G33" s="17">
        <v>730.95045511547403</v>
      </c>
      <c r="H33" s="17">
        <v>697.16875012376897</v>
      </c>
      <c r="I33" s="17">
        <v>721.61719827911804</v>
      </c>
      <c r="J33" s="17">
        <v>735.91808530450203</v>
      </c>
    </row>
    <row r="34" spans="1:10" x14ac:dyDescent="0.2">
      <c r="A34" s="21" t="s">
        <v>15</v>
      </c>
      <c r="B34" s="25"/>
      <c r="C34" s="25"/>
      <c r="D34" s="25"/>
      <c r="E34" s="25"/>
      <c r="F34" s="25"/>
      <c r="G34" s="25"/>
      <c r="H34" s="25"/>
      <c r="I34" s="25"/>
      <c r="J34" s="25"/>
    </row>
    <row r="35" spans="1:10" x14ac:dyDescent="0.2">
      <c r="A35" s="22" t="s">
        <v>87</v>
      </c>
      <c r="B35" s="17">
        <v>195.31486820410399</v>
      </c>
      <c r="C35" s="17">
        <v>190.89225054292501</v>
      </c>
      <c r="D35" s="17">
        <v>182.40369716058299</v>
      </c>
      <c r="E35" s="17">
        <v>179.46676586692899</v>
      </c>
      <c r="F35" s="17">
        <v>189.15237497506601</v>
      </c>
      <c r="G35" s="17">
        <v>192.35062921230499</v>
      </c>
      <c r="H35" s="17">
        <v>187.57502864850099</v>
      </c>
      <c r="I35" s="17">
        <v>190.248675318035</v>
      </c>
      <c r="J35" s="17">
        <v>184.714227725142</v>
      </c>
    </row>
    <row r="36" spans="1:10" x14ac:dyDescent="0.2">
      <c r="A36" s="22" t="s">
        <v>90</v>
      </c>
      <c r="B36" s="17">
        <v>337.18139687593498</v>
      </c>
      <c r="C36" s="17">
        <v>333.69122939251997</v>
      </c>
      <c r="D36" s="17">
        <v>305.533843911323</v>
      </c>
      <c r="E36" s="17">
        <v>359.91340624868701</v>
      </c>
      <c r="F36" s="17">
        <v>380.055895788736</v>
      </c>
      <c r="G36" s="17">
        <v>468.33030243240302</v>
      </c>
      <c r="H36" s="17">
        <v>482.529642623352</v>
      </c>
      <c r="I36" s="17">
        <v>512.90821532380698</v>
      </c>
      <c r="J36" s="17">
        <v>577.32172866206895</v>
      </c>
    </row>
    <row r="37" spans="1:10" x14ac:dyDescent="0.2">
      <c r="A37" s="21" t="s">
        <v>16</v>
      </c>
      <c r="B37" s="25"/>
      <c r="C37" s="25"/>
      <c r="D37" s="25"/>
      <c r="E37" s="25"/>
      <c r="F37" s="25"/>
      <c r="G37" s="25"/>
      <c r="H37" s="25"/>
      <c r="I37" s="25"/>
      <c r="J37" s="25"/>
    </row>
    <row r="38" spans="1:10" x14ac:dyDescent="0.2">
      <c r="A38" s="22" t="s">
        <v>87</v>
      </c>
      <c r="B38" s="17">
        <v>211.16740592773601</v>
      </c>
      <c r="C38" s="17">
        <v>164.68006113553901</v>
      </c>
      <c r="D38" s="17">
        <v>151.668342578579</v>
      </c>
      <c r="E38" s="17">
        <v>154.587141609414</v>
      </c>
      <c r="F38" s="17">
        <v>197.65799807072301</v>
      </c>
      <c r="G38" s="17">
        <v>155.37691058753401</v>
      </c>
      <c r="H38" s="17">
        <v>162.83310198532999</v>
      </c>
      <c r="I38" s="17">
        <v>158.41281800346999</v>
      </c>
      <c r="J38" s="17">
        <v>111.300055321127</v>
      </c>
    </row>
    <row r="39" spans="1:10" x14ac:dyDescent="0.2">
      <c r="A39" s="22" t="s">
        <v>90</v>
      </c>
      <c r="B39" s="17">
        <v>132.19655554260399</v>
      </c>
      <c r="C39" s="17">
        <v>130.40956087018901</v>
      </c>
      <c r="D39" s="17">
        <v>161.7538213144</v>
      </c>
      <c r="E39" s="17">
        <v>121.326373188267</v>
      </c>
      <c r="F39" s="17">
        <v>144.77271605825601</v>
      </c>
      <c r="G39" s="17">
        <v>90.650985127890706</v>
      </c>
      <c r="H39" s="17">
        <v>174.89776445362</v>
      </c>
      <c r="I39" s="17">
        <v>170.670108030558</v>
      </c>
      <c r="J39" s="17">
        <v>220.30698892264101</v>
      </c>
    </row>
    <row r="40" spans="1:10" x14ac:dyDescent="0.2">
      <c r="A40" s="21" t="s">
        <v>17</v>
      </c>
      <c r="B40" s="25"/>
      <c r="C40" s="25"/>
      <c r="D40" s="25"/>
      <c r="E40" s="25"/>
      <c r="F40" s="25"/>
      <c r="G40" s="25"/>
      <c r="H40" s="25"/>
      <c r="I40" s="25"/>
      <c r="J40" s="25"/>
    </row>
    <row r="41" spans="1:10" x14ac:dyDescent="0.2">
      <c r="A41" s="22" t="s">
        <v>87</v>
      </c>
      <c r="B41" s="17">
        <v>237.50933418247001</v>
      </c>
      <c r="C41" s="17">
        <v>235.58624013824399</v>
      </c>
      <c r="D41" s="17">
        <v>262.899274264479</v>
      </c>
      <c r="E41" s="17">
        <v>243.523970679332</v>
      </c>
      <c r="F41" s="17">
        <v>245.816741476392</v>
      </c>
      <c r="G41" s="17">
        <v>254.73718602745399</v>
      </c>
      <c r="H41" s="17">
        <v>250.06989631789699</v>
      </c>
      <c r="I41" s="17">
        <v>255.563781029105</v>
      </c>
      <c r="J41" s="17">
        <v>242.70749901985599</v>
      </c>
    </row>
    <row r="42" spans="1:10" x14ac:dyDescent="0.2">
      <c r="A42" s="23" t="s">
        <v>90</v>
      </c>
      <c r="B42" s="19">
        <v>873.42431812594396</v>
      </c>
      <c r="C42" s="19">
        <v>1096.37295380296</v>
      </c>
      <c r="D42" s="19">
        <v>884.03899357850901</v>
      </c>
      <c r="E42" s="19">
        <v>1262.1321812174999</v>
      </c>
      <c r="F42" s="19">
        <v>759.81028164016095</v>
      </c>
      <c r="G42" s="19">
        <v>841.41001595419198</v>
      </c>
      <c r="H42" s="19">
        <v>801.61102208880095</v>
      </c>
      <c r="I42" s="19">
        <v>850.17742052738095</v>
      </c>
      <c r="J42" s="19">
        <v>828.10955797704105</v>
      </c>
    </row>
    <row r="44" spans="1:10" x14ac:dyDescent="0.2">
      <c r="A44" s="13" t="s">
        <v>20</v>
      </c>
    </row>
    <row r="45" spans="1:10" x14ac:dyDescent="0.2">
      <c r="A45" s="13" t="s">
        <v>100</v>
      </c>
    </row>
    <row r="46" spans="1:10" x14ac:dyDescent="0.2">
      <c r="A46" s="13" t="s">
        <v>82</v>
      </c>
    </row>
    <row r="47" spans="1:10" x14ac:dyDescent="0.2">
      <c r="A47" s="13" t="s">
        <v>77</v>
      </c>
    </row>
    <row r="48" spans="1:10" x14ac:dyDescent="0.2">
      <c r="A48" s="13" t="s">
        <v>24</v>
      </c>
    </row>
    <row r="49" spans="1:1" x14ac:dyDescent="0.2">
      <c r="A49" s="13"/>
    </row>
    <row r="50" spans="1:1" x14ac:dyDescent="0.2">
      <c r="A50" s="13" t="s">
        <v>141</v>
      </c>
    </row>
    <row r="51" spans="1:1" x14ac:dyDescent="0.2">
      <c r="A51" s="13" t="s">
        <v>276</v>
      </c>
    </row>
  </sheetData>
  <mergeCells count="1">
    <mergeCell ref="B6:J6"/>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51"/>
  <sheetViews>
    <sheetView showGridLines="0" workbookViewId="0">
      <pane xSplit="1" ySplit="6" topLeftCell="B2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HYPERLINK("#'Contents'!A29", "Link to contents")</f>
        <v>Link to contents</v>
      </c>
    </row>
    <row r="3" spans="1:10" ht="15" x14ac:dyDescent="0.25">
      <c r="A3" s="2" t="s">
        <v>104</v>
      </c>
    </row>
    <row r="5" spans="1:10" x14ac:dyDescent="0.2">
      <c r="B5" s="5" t="s">
        <v>4</v>
      </c>
      <c r="C5" s="5" t="s">
        <v>5</v>
      </c>
      <c r="D5" s="5" t="s">
        <v>6</v>
      </c>
      <c r="E5" s="5" t="s">
        <v>7</v>
      </c>
      <c r="F5" s="5" t="s">
        <v>8</v>
      </c>
      <c r="G5" s="5" t="s">
        <v>9</v>
      </c>
      <c r="H5" s="5" t="s">
        <v>10</v>
      </c>
      <c r="I5" s="5" t="s">
        <v>11</v>
      </c>
      <c r="J5" s="5" t="s">
        <v>12</v>
      </c>
    </row>
    <row r="6" spans="1:10" x14ac:dyDescent="0.2">
      <c r="A6" s="6"/>
      <c r="B6" s="91" t="s">
        <v>105</v>
      </c>
      <c r="C6" s="92"/>
      <c r="D6" s="92"/>
      <c r="E6" s="92"/>
      <c r="F6" s="92"/>
      <c r="G6" s="92"/>
      <c r="H6" s="92"/>
      <c r="I6" s="92"/>
      <c r="J6" s="92"/>
    </row>
    <row r="7" spans="1:10" x14ac:dyDescent="0.2">
      <c r="A7" s="9" t="s">
        <v>14</v>
      </c>
    </row>
    <row r="8" spans="1:10" x14ac:dyDescent="0.2">
      <c r="A8" s="22" t="s">
        <v>87</v>
      </c>
      <c r="B8" s="17">
        <v>273.9375</v>
      </c>
      <c r="C8" s="17">
        <v>273.9375</v>
      </c>
      <c r="D8" s="17">
        <v>273.9375</v>
      </c>
      <c r="E8" s="17">
        <v>273.9375</v>
      </c>
      <c r="F8" s="17">
        <v>273.9375</v>
      </c>
      <c r="G8" s="17">
        <v>273.9375</v>
      </c>
      <c r="H8" s="17">
        <v>273.9375</v>
      </c>
      <c r="I8" s="17">
        <v>273.9375</v>
      </c>
      <c r="J8" s="17">
        <v>273.9375</v>
      </c>
    </row>
    <row r="9" spans="1:10" x14ac:dyDescent="0.2">
      <c r="A9" s="22" t="s">
        <v>90</v>
      </c>
      <c r="B9" s="17">
        <v>154.59375</v>
      </c>
      <c r="C9" s="17">
        <v>121.75</v>
      </c>
      <c r="D9" s="17">
        <v>91.3125</v>
      </c>
      <c r="E9" s="17">
        <v>91.3125</v>
      </c>
      <c r="F9" s="17">
        <v>121.75</v>
      </c>
      <c r="G9" s="17">
        <v>136.96875</v>
      </c>
      <c r="H9" s="17">
        <v>182.625</v>
      </c>
      <c r="I9" s="17">
        <v>182.625</v>
      </c>
      <c r="J9" s="17">
        <v>182.625</v>
      </c>
    </row>
    <row r="10" spans="1:10" x14ac:dyDescent="0.2">
      <c r="A10" s="21" t="s">
        <v>15</v>
      </c>
      <c r="B10" s="25"/>
      <c r="C10" s="25"/>
      <c r="D10" s="25"/>
      <c r="E10" s="25"/>
      <c r="F10" s="25"/>
      <c r="G10" s="25"/>
      <c r="H10" s="25"/>
      <c r="I10" s="25"/>
      <c r="J10" s="25"/>
    </row>
    <row r="11" spans="1:10" x14ac:dyDescent="0.2">
      <c r="A11" s="22" t="s">
        <v>87</v>
      </c>
      <c r="B11" s="17">
        <v>182.625</v>
      </c>
      <c r="C11" s="17">
        <v>213.0625</v>
      </c>
      <c r="D11" s="17">
        <v>243.5</v>
      </c>
      <c r="E11" s="17">
        <v>273.9375</v>
      </c>
      <c r="F11" s="17">
        <v>273.9375</v>
      </c>
      <c r="G11" s="17">
        <v>273.9375</v>
      </c>
      <c r="H11" s="17">
        <v>273.9375</v>
      </c>
      <c r="I11" s="17">
        <v>273.9375</v>
      </c>
      <c r="J11" s="17">
        <v>273.9375</v>
      </c>
    </row>
    <row r="12" spans="1:10" x14ac:dyDescent="0.2">
      <c r="A12" s="22" t="s">
        <v>90</v>
      </c>
      <c r="B12" s="17">
        <v>70.4375</v>
      </c>
      <c r="C12" s="17">
        <v>91.3125</v>
      </c>
      <c r="D12" s="17">
        <v>91.3125</v>
      </c>
      <c r="E12" s="17">
        <v>91.3125</v>
      </c>
      <c r="F12" s="17">
        <v>78</v>
      </c>
      <c r="G12" s="17">
        <v>91.3125</v>
      </c>
      <c r="H12" s="17">
        <v>91.3125</v>
      </c>
      <c r="I12" s="17">
        <v>121.75</v>
      </c>
      <c r="J12" s="17">
        <v>91.3125</v>
      </c>
    </row>
    <row r="13" spans="1:10" x14ac:dyDescent="0.2">
      <c r="A13" s="21" t="s">
        <v>16</v>
      </c>
      <c r="B13" s="25"/>
      <c r="C13" s="25"/>
      <c r="D13" s="25"/>
      <c r="E13" s="25"/>
      <c r="F13" s="25"/>
      <c r="G13" s="25"/>
      <c r="H13" s="25"/>
      <c r="I13" s="25"/>
      <c r="J13" s="25"/>
    </row>
    <row r="14" spans="1:10" x14ac:dyDescent="0.2">
      <c r="A14" s="22" t="s">
        <v>87</v>
      </c>
      <c r="B14" s="17" t="s">
        <v>72</v>
      </c>
      <c r="C14" s="17">
        <v>182.625</v>
      </c>
      <c r="D14" s="17">
        <v>197.84375</v>
      </c>
      <c r="E14" s="17">
        <v>365.25</v>
      </c>
      <c r="F14" s="17">
        <v>243.5</v>
      </c>
      <c r="G14" s="17">
        <v>182.625</v>
      </c>
      <c r="H14" s="17">
        <v>319.59375</v>
      </c>
      <c r="I14" s="17">
        <v>304.375</v>
      </c>
      <c r="J14" s="17">
        <v>273.9375</v>
      </c>
    </row>
    <row r="15" spans="1:10" x14ac:dyDescent="0.2">
      <c r="A15" s="22" t="s">
        <v>90</v>
      </c>
      <c r="B15" s="17">
        <v>14</v>
      </c>
      <c r="C15" s="17">
        <v>30.4375</v>
      </c>
      <c r="D15" s="17">
        <v>30.4375</v>
      </c>
      <c r="E15" s="17">
        <v>54.4375</v>
      </c>
      <c r="F15" s="17">
        <v>14</v>
      </c>
      <c r="G15" s="17">
        <v>30.4375</v>
      </c>
      <c r="H15" s="17">
        <v>14</v>
      </c>
      <c r="I15" s="17">
        <v>14</v>
      </c>
      <c r="J15" s="17">
        <v>7</v>
      </c>
    </row>
    <row r="16" spans="1:10" x14ac:dyDescent="0.2">
      <c r="A16" s="21" t="s">
        <v>17</v>
      </c>
      <c r="B16" s="25"/>
      <c r="C16" s="25"/>
      <c r="D16" s="25"/>
      <c r="E16" s="25"/>
      <c r="F16" s="25"/>
      <c r="G16" s="25"/>
      <c r="H16" s="25"/>
      <c r="I16" s="25"/>
      <c r="J16" s="25"/>
    </row>
    <row r="17" spans="1:10" x14ac:dyDescent="0.2">
      <c r="A17" s="22" t="s">
        <v>87</v>
      </c>
      <c r="B17" s="17">
        <v>365.25</v>
      </c>
      <c r="C17" s="17">
        <v>365.25</v>
      </c>
      <c r="D17" s="17">
        <v>365.25</v>
      </c>
      <c r="E17" s="17">
        <v>365.25</v>
      </c>
      <c r="F17" s="17">
        <v>365.25</v>
      </c>
      <c r="G17" s="17">
        <v>365.25</v>
      </c>
      <c r="H17" s="17">
        <v>365.25</v>
      </c>
      <c r="I17" s="17">
        <v>365.25</v>
      </c>
      <c r="J17" s="17">
        <v>365.25</v>
      </c>
    </row>
    <row r="18" spans="1:10" x14ac:dyDescent="0.2">
      <c r="A18" s="23" t="s">
        <v>90</v>
      </c>
      <c r="B18" s="19">
        <v>456.5625</v>
      </c>
      <c r="C18" s="19">
        <v>365.25</v>
      </c>
      <c r="D18" s="19">
        <v>273.9375</v>
      </c>
      <c r="E18" s="19">
        <v>378</v>
      </c>
      <c r="F18" s="19">
        <v>471.78125</v>
      </c>
      <c r="G18" s="19">
        <v>456.5625</v>
      </c>
      <c r="H18" s="19">
        <v>547.875</v>
      </c>
      <c r="I18" s="19">
        <v>487</v>
      </c>
      <c r="J18" s="19">
        <v>547.875</v>
      </c>
    </row>
    <row r="19" spans="1:10" x14ac:dyDescent="0.2">
      <c r="A19" s="9" t="s">
        <v>18</v>
      </c>
    </row>
    <row r="20" spans="1:10" x14ac:dyDescent="0.2">
      <c r="A20" s="22" t="s">
        <v>87</v>
      </c>
      <c r="B20" s="17">
        <v>365.25</v>
      </c>
      <c r="C20" s="17">
        <v>365.25</v>
      </c>
      <c r="D20" s="17">
        <v>365.25</v>
      </c>
      <c r="E20" s="17">
        <v>365.25</v>
      </c>
      <c r="F20" s="17">
        <v>365.25</v>
      </c>
      <c r="G20" s="17">
        <v>365.25</v>
      </c>
      <c r="H20" s="17">
        <v>365.25</v>
      </c>
      <c r="I20" s="17">
        <v>365.25</v>
      </c>
      <c r="J20" s="17">
        <v>365.25</v>
      </c>
    </row>
    <row r="21" spans="1:10" x14ac:dyDescent="0.2">
      <c r="A21" s="22" t="s">
        <v>90</v>
      </c>
      <c r="B21" s="17">
        <v>365.25</v>
      </c>
      <c r="C21" s="17">
        <v>289.15625</v>
      </c>
      <c r="D21" s="17">
        <v>273.9375</v>
      </c>
      <c r="E21" s="17">
        <v>273.9375</v>
      </c>
      <c r="F21" s="17">
        <v>365.25</v>
      </c>
      <c r="G21" s="17">
        <v>456.5625</v>
      </c>
      <c r="H21" s="17">
        <v>456.5625</v>
      </c>
      <c r="I21" s="17">
        <v>547.875</v>
      </c>
      <c r="J21" s="17">
        <v>547.875</v>
      </c>
    </row>
    <row r="22" spans="1:10" x14ac:dyDescent="0.2">
      <c r="A22" s="21" t="s">
        <v>15</v>
      </c>
      <c r="B22" s="25"/>
      <c r="C22" s="25"/>
      <c r="D22" s="25"/>
      <c r="E22" s="25"/>
      <c r="F22" s="25"/>
      <c r="G22" s="25"/>
      <c r="H22" s="25"/>
      <c r="I22" s="25"/>
      <c r="J22" s="25"/>
    </row>
    <row r="23" spans="1:10" x14ac:dyDescent="0.2">
      <c r="A23" s="22" t="s">
        <v>87</v>
      </c>
      <c r="B23" s="17">
        <v>365.25</v>
      </c>
      <c r="C23" s="17">
        <v>365.25</v>
      </c>
      <c r="D23" s="17">
        <v>365.25</v>
      </c>
      <c r="E23" s="17">
        <v>304.375</v>
      </c>
      <c r="F23" s="17">
        <v>365.25</v>
      </c>
      <c r="G23" s="17">
        <v>365.25</v>
      </c>
      <c r="H23" s="17">
        <v>365.25</v>
      </c>
      <c r="I23" s="17">
        <v>365.25</v>
      </c>
      <c r="J23" s="17">
        <v>365.25</v>
      </c>
    </row>
    <row r="24" spans="1:10" x14ac:dyDescent="0.2">
      <c r="A24" s="22" t="s">
        <v>90</v>
      </c>
      <c r="B24" s="17">
        <v>121.75</v>
      </c>
      <c r="C24" s="17">
        <v>121.75</v>
      </c>
      <c r="D24" s="17">
        <v>152.1875</v>
      </c>
      <c r="E24" s="17">
        <v>182.625</v>
      </c>
      <c r="F24" s="17">
        <v>182.625</v>
      </c>
      <c r="G24" s="17">
        <v>273.9375</v>
      </c>
      <c r="H24" s="17">
        <v>182.625</v>
      </c>
      <c r="I24" s="17">
        <v>365.25</v>
      </c>
      <c r="J24" s="17">
        <v>365.25</v>
      </c>
    </row>
    <row r="25" spans="1:10" x14ac:dyDescent="0.2">
      <c r="A25" s="21" t="s">
        <v>16</v>
      </c>
      <c r="B25" s="25"/>
      <c r="C25" s="25"/>
      <c r="D25" s="25"/>
      <c r="E25" s="25"/>
      <c r="F25" s="25"/>
      <c r="G25" s="25"/>
      <c r="H25" s="25"/>
      <c r="I25" s="25"/>
      <c r="J25" s="25"/>
    </row>
    <row r="26" spans="1:10" x14ac:dyDescent="0.2">
      <c r="A26" s="22" t="s">
        <v>87</v>
      </c>
      <c r="B26" s="17">
        <v>365.25</v>
      </c>
      <c r="C26" s="17">
        <v>243.5</v>
      </c>
      <c r="D26" s="17">
        <v>273.9375</v>
      </c>
      <c r="E26" s="17">
        <v>273.9375</v>
      </c>
      <c r="F26" s="17">
        <v>273.9375</v>
      </c>
      <c r="G26" s="17">
        <v>273.9375</v>
      </c>
      <c r="H26" s="17">
        <v>273.9375</v>
      </c>
      <c r="I26" s="17">
        <v>273.9375</v>
      </c>
      <c r="J26" s="17">
        <v>365.25</v>
      </c>
    </row>
    <row r="27" spans="1:10" x14ac:dyDescent="0.2">
      <c r="A27" s="22" t="s">
        <v>90</v>
      </c>
      <c r="B27" s="17">
        <v>30.4375</v>
      </c>
      <c r="C27" s="17">
        <v>30.4375</v>
      </c>
      <c r="D27" s="17">
        <v>60.875</v>
      </c>
      <c r="E27" s="17">
        <v>36.21875</v>
      </c>
      <c r="F27" s="17">
        <v>30.4375</v>
      </c>
      <c r="G27" s="17">
        <v>14</v>
      </c>
      <c r="H27" s="17">
        <v>14</v>
      </c>
      <c r="I27" s="17">
        <v>14</v>
      </c>
      <c r="J27" s="17">
        <v>14</v>
      </c>
    </row>
    <row r="28" spans="1:10" x14ac:dyDescent="0.2">
      <c r="A28" s="21" t="s">
        <v>17</v>
      </c>
      <c r="B28" s="25"/>
      <c r="C28" s="25"/>
      <c r="D28" s="25"/>
      <c r="E28" s="25"/>
      <c r="F28" s="25"/>
      <c r="G28" s="25"/>
      <c r="H28" s="25"/>
      <c r="I28" s="25"/>
      <c r="J28" s="25"/>
    </row>
    <row r="29" spans="1:10" x14ac:dyDescent="0.2">
      <c r="A29" s="22" t="s">
        <v>87</v>
      </c>
      <c r="B29" s="17">
        <v>365.25</v>
      </c>
      <c r="C29" s="17">
        <v>365.25</v>
      </c>
      <c r="D29" s="17">
        <v>365.25</v>
      </c>
      <c r="E29" s="17">
        <v>365.25</v>
      </c>
      <c r="F29" s="17">
        <v>365.25</v>
      </c>
      <c r="G29" s="17">
        <v>365.25</v>
      </c>
      <c r="H29" s="17">
        <v>365.25</v>
      </c>
      <c r="I29" s="17">
        <v>365.25</v>
      </c>
      <c r="J29" s="17">
        <v>365.25</v>
      </c>
    </row>
    <row r="30" spans="1:10" x14ac:dyDescent="0.2">
      <c r="A30" s="23" t="s">
        <v>90</v>
      </c>
      <c r="B30" s="19">
        <v>547.875</v>
      </c>
      <c r="C30" s="19">
        <v>547.875</v>
      </c>
      <c r="D30" s="19">
        <v>547.875</v>
      </c>
      <c r="E30" s="19">
        <v>487</v>
      </c>
      <c r="F30" s="19">
        <v>547.875</v>
      </c>
      <c r="G30" s="19">
        <v>730.5</v>
      </c>
      <c r="H30" s="19">
        <v>730.5</v>
      </c>
      <c r="I30" s="19">
        <v>913.125</v>
      </c>
      <c r="J30" s="19">
        <v>913.125</v>
      </c>
    </row>
    <row r="31" spans="1:10" x14ac:dyDescent="0.2">
      <c r="A31" s="9" t="s">
        <v>19</v>
      </c>
    </row>
    <row r="32" spans="1:10" x14ac:dyDescent="0.2">
      <c r="A32" s="22" t="s">
        <v>87</v>
      </c>
      <c r="B32" s="17">
        <v>365.25</v>
      </c>
      <c r="C32" s="17">
        <v>365.25</v>
      </c>
      <c r="D32" s="17">
        <v>365.25</v>
      </c>
      <c r="E32" s="17">
        <v>365.25</v>
      </c>
      <c r="F32" s="17">
        <v>365.25</v>
      </c>
      <c r="G32" s="17">
        <v>365.25</v>
      </c>
      <c r="H32" s="17">
        <v>365.25</v>
      </c>
      <c r="I32" s="17">
        <v>365.25</v>
      </c>
      <c r="J32" s="17">
        <v>365.25</v>
      </c>
    </row>
    <row r="33" spans="1:10" x14ac:dyDescent="0.2">
      <c r="A33" s="22" t="s">
        <v>90</v>
      </c>
      <c r="B33" s="17">
        <v>365.25</v>
      </c>
      <c r="C33" s="17">
        <v>273.9375</v>
      </c>
      <c r="D33" s="17">
        <v>273.9375</v>
      </c>
      <c r="E33" s="17">
        <v>273.9375</v>
      </c>
      <c r="F33" s="17">
        <v>365.25</v>
      </c>
      <c r="G33" s="17">
        <v>456.5625</v>
      </c>
      <c r="H33" s="17">
        <v>426.125</v>
      </c>
      <c r="I33" s="17">
        <v>547.875</v>
      </c>
      <c r="J33" s="17">
        <v>547.875</v>
      </c>
    </row>
    <row r="34" spans="1:10" x14ac:dyDescent="0.2">
      <c r="A34" s="21" t="s">
        <v>15</v>
      </c>
      <c r="B34" s="25"/>
      <c r="C34" s="25"/>
      <c r="D34" s="25"/>
      <c r="E34" s="25"/>
      <c r="F34" s="25"/>
      <c r="G34" s="25"/>
      <c r="H34" s="25"/>
      <c r="I34" s="25"/>
      <c r="J34" s="25"/>
    </row>
    <row r="35" spans="1:10" x14ac:dyDescent="0.2">
      <c r="A35" s="22" t="s">
        <v>87</v>
      </c>
      <c r="B35" s="17">
        <v>365.25</v>
      </c>
      <c r="C35" s="17">
        <v>273.9375</v>
      </c>
      <c r="D35" s="17">
        <v>365.25</v>
      </c>
      <c r="E35" s="17">
        <v>304.375</v>
      </c>
      <c r="F35" s="17">
        <v>304.375</v>
      </c>
      <c r="G35" s="17">
        <v>304.375</v>
      </c>
      <c r="H35" s="17">
        <v>304.375</v>
      </c>
      <c r="I35" s="17">
        <v>304.375</v>
      </c>
      <c r="J35" s="17">
        <v>365.25</v>
      </c>
    </row>
    <row r="36" spans="1:10" x14ac:dyDescent="0.2">
      <c r="A36" s="22" t="s">
        <v>90</v>
      </c>
      <c r="B36" s="17">
        <v>91.3125</v>
      </c>
      <c r="C36" s="17">
        <v>121.75</v>
      </c>
      <c r="D36" s="17">
        <v>121.75</v>
      </c>
      <c r="E36" s="17">
        <v>121.75</v>
      </c>
      <c r="F36" s="17">
        <v>182.625</v>
      </c>
      <c r="G36" s="17">
        <v>182.625</v>
      </c>
      <c r="H36" s="17">
        <v>182.625</v>
      </c>
      <c r="I36" s="17">
        <v>365.25</v>
      </c>
      <c r="J36" s="17">
        <v>365.25</v>
      </c>
    </row>
    <row r="37" spans="1:10" x14ac:dyDescent="0.2">
      <c r="A37" s="21" t="s">
        <v>16</v>
      </c>
      <c r="B37" s="25"/>
      <c r="C37" s="25"/>
      <c r="D37" s="25"/>
      <c r="E37" s="25"/>
      <c r="F37" s="25"/>
      <c r="G37" s="25"/>
      <c r="H37" s="25"/>
      <c r="I37" s="25"/>
      <c r="J37" s="25"/>
    </row>
    <row r="38" spans="1:10" x14ac:dyDescent="0.2">
      <c r="A38" s="22" t="s">
        <v>87</v>
      </c>
      <c r="B38" s="17">
        <v>365.25</v>
      </c>
      <c r="C38" s="17">
        <v>213.0625</v>
      </c>
      <c r="D38" s="17">
        <v>273.9375</v>
      </c>
      <c r="E38" s="17">
        <v>273.9375</v>
      </c>
      <c r="F38" s="17">
        <v>273.9375</v>
      </c>
      <c r="G38" s="17">
        <v>273.9375</v>
      </c>
      <c r="H38" s="17">
        <v>273.9375</v>
      </c>
      <c r="I38" s="17">
        <v>273.9375</v>
      </c>
      <c r="J38" s="17">
        <v>273.9375</v>
      </c>
    </row>
    <row r="39" spans="1:10" x14ac:dyDescent="0.2">
      <c r="A39" s="22" t="s">
        <v>90</v>
      </c>
      <c r="B39" s="17">
        <v>25.71875</v>
      </c>
      <c r="C39" s="17">
        <v>30.4375</v>
      </c>
      <c r="D39" s="17">
        <v>30.4375</v>
      </c>
      <c r="E39" s="17">
        <v>45</v>
      </c>
      <c r="F39" s="17">
        <v>18.5</v>
      </c>
      <c r="G39" s="17">
        <v>14</v>
      </c>
      <c r="H39" s="17">
        <v>14</v>
      </c>
      <c r="I39" s="17">
        <v>14</v>
      </c>
      <c r="J39" s="17">
        <v>14</v>
      </c>
    </row>
    <row r="40" spans="1:10" x14ac:dyDescent="0.2">
      <c r="A40" s="21" t="s">
        <v>17</v>
      </c>
      <c r="B40" s="25"/>
      <c r="C40" s="25"/>
      <c r="D40" s="25"/>
      <c r="E40" s="25"/>
      <c r="F40" s="25"/>
      <c r="G40" s="25"/>
      <c r="H40" s="25"/>
      <c r="I40" s="25"/>
      <c r="J40" s="25"/>
    </row>
    <row r="41" spans="1:10" x14ac:dyDescent="0.2">
      <c r="A41" s="22" t="s">
        <v>87</v>
      </c>
      <c r="B41" s="17">
        <v>365.25</v>
      </c>
      <c r="C41" s="17">
        <v>365.25</v>
      </c>
      <c r="D41" s="17">
        <v>365.25</v>
      </c>
      <c r="E41" s="17">
        <v>365.25</v>
      </c>
      <c r="F41" s="17">
        <v>365.25</v>
      </c>
      <c r="G41" s="17">
        <v>365.25</v>
      </c>
      <c r="H41" s="17">
        <v>365.25</v>
      </c>
      <c r="I41" s="17">
        <v>365.25</v>
      </c>
      <c r="J41" s="17">
        <v>365.25</v>
      </c>
    </row>
    <row r="42" spans="1:10" x14ac:dyDescent="0.2">
      <c r="A42" s="23" t="s">
        <v>90</v>
      </c>
      <c r="B42" s="19">
        <v>608.75</v>
      </c>
      <c r="C42" s="19">
        <v>547.875</v>
      </c>
      <c r="D42" s="19">
        <v>547.875</v>
      </c>
      <c r="E42" s="19">
        <v>487</v>
      </c>
      <c r="F42" s="19">
        <v>547.875</v>
      </c>
      <c r="G42" s="19">
        <v>730.5</v>
      </c>
      <c r="H42" s="19">
        <v>730.5</v>
      </c>
      <c r="I42" s="19">
        <v>882.6875</v>
      </c>
      <c r="J42" s="19">
        <v>913.125</v>
      </c>
    </row>
    <row r="44" spans="1:10" x14ac:dyDescent="0.2">
      <c r="A44" s="13" t="s">
        <v>20</v>
      </c>
    </row>
    <row r="45" spans="1:10" x14ac:dyDescent="0.2">
      <c r="A45" s="13" t="s">
        <v>100</v>
      </c>
    </row>
    <row r="46" spans="1:10" x14ac:dyDescent="0.2">
      <c r="A46" s="13" t="s">
        <v>82</v>
      </c>
    </row>
    <row r="47" spans="1:10" x14ac:dyDescent="0.2">
      <c r="A47" s="13" t="s">
        <v>106</v>
      </c>
    </row>
    <row r="48" spans="1:10" x14ac:dyDescent="0.2">
      <c r="A48" s="13" t="s">
        <v>24</v>
      </c>
    </row>
    <row r="49" spans="1:1" x14ac:dyDescent="0.2">
      <c r="A49" s="13"/>
    </row>
    <row r="50" spans="1:1" x14ac:dyDescent="0.2">
      <c r="A50" s="13" t="s">
        <v>141</v>
      </c>
    </row>
    <row r="51" spans="1:1" x14ac:dyDescent="0.2">
      <c r="A51" s="13" t="s">
        <v>276</v>
      </c>
    </row>
  </sheetData>
  <mergeCells count="1">
    <mergeCell ref="B6:J6"/>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S108"/>
  <sheetViews>
    <sheetView showGridLines="0" workbookViewId="0">
      <pane xSplit="1" ySplit="7" topLeftCell="B89"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HYPERLINK("#'Contents'!A30", "Link to contents")</f>
        <v>Link to contents</v>
      </c>
    </row>
    <row r="3" spans="1:19" ht="15" x14ac:dyDescent="0.25">
      <c r="A3" s="2" t="s">
        <v>108</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13</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0">
        <v>1103</v>
      </c>
      <c r="C9" s="20">
        <v>160</v>
      </c>
      <c r="D9" s="20">
        <v>1358</v>
      </c>
      <c r="E9" s="20">
        <v>188</v>
      </c>
      <c r="F9" s="20">
        <v>1607</v>
      </c>
      <c r="G9" s="20">
        <v>235</v>
      </c>
      <c r="H9" s="20">
        <v>1750</v>
      </c>
      <c r="I9" s="20">
        <v>253</v>
      </c>
      <c r="J9" s="20">
        <v>1669</v>
      </c>
      <c r="K9" s="20">
        <v>201</v>
      </c>
      <c r="L9" s="20">
        <v>1633</v>
      </c>
      <c r="M9" s="20">
        <v>218</v>
      </c>
      <c r="N9" s="20">
        <v>1668</v>
      </c>
      <c r="O9" s="20">
        <v>222</v>
      </c>
      <c r="P9" s="20">
        <v>1334</v>
      </c>
      <c r="Q9" s="20">
        <v>219</v>
      </c>
      <c r="R9" s="20">
        <v>1870</v>
      </c>
      <c r="S9" s="20">
        <v>333</v>
      </c>
    </row>
    <row r="10" spans="1:19" x14ac:dyDescent="0.2">
      <c r="A10" s="22" t="s">
        <v>87</v>
      </c>
      <c r="B10" s="7">
        <v>102</v>
      </c>
      <c r="C10" s="7">
        <v>2</v>
      </c>
      <c r="D10" s="7">
        <v>145</v>
      </c>
      <c r="E10" s="7">
        <v>6</v>
      </c>
      <c r="F10" s="7">
        <v>168</v>
      </c>
      <c r="G10" s="7">
        <v>4</v>
      </c>
      <c r="H10" s="7">
        <v>228</v>
      </c>
      <c r="I10" s="7">
        <v>7</v>
      </c>
      <c r="J10" s="7">
        <v>198</v>
      </c>
      <c r="K10" s="7">
        <v>4</v>
      </c>
      <c r="L10" s="7">
        <v>184</v>
      </c>
      <c r="M10" s="7">
        <v>4</v>
      </c>
      <c r="N10" s="7">
        <v>198</v>
      </c>
      <c r="O10" s="7">
        <v>6</v>
      </c>
      <c r="P10" s="7">
        <v>169</v>
      </c>
      <c r="Q10" s="7">
        <v>6</v>
      </c>
      <c r="R10" s="7">
        <v>181</v>
      </c>
      <c r="S10" s="7">
        <v>4</v>
      </c>
    </row>
    <row r="11" spans="1:19" x14ac:dyDescent="0.2">
      <c r="A11" s="22" t="s">
        <v>52</v>
      </c>
      <c r="B11" s="7">
        <v>109</v>
      </c>
      <c r="C11" s="7">
        <v>41</v>
      </c>
      <c r="D11" s="7">
        <v>102</v>
      </c>
      <c r="E11" s="7">
        <v>45</v>
      </c>
      <c r="F11" s="7">
        <v>108</v>
      </c>
      <c r="G11" s="7">
        <v>75</v>
      </c>
      <c r="H11" s="7">
        <v>113</v>
      </c>
      <c r="I11" s="7">
        <v>46</v>
      </c>
      <c r="J11" s="7">
        <v>113</v>
      </c>
      <c r="K11" s="7">
        <v>49</v>
      </c>
      <c r="L11" s="7">
        <v>89</v>
      </c>
      <c r="M11" s="7">
        <v>52</v>
      </c>
      <c r="N11" s="7">
        <v>90</v>
      </c>
      <c r="O11" s="7">
        <v>50</v>
      </c>
      <c r="P11" s="7">
        <v>58</v>
      </c>
      <c r="Q11" s="7">
        <v>38</v>
      </c>
      <c r="R11" s="7">
        <v>86</v>
      </c>
      <c r="S11" s="7">
        <v>48</v>
      </c>
    </row>
    <row r="12" spans="1:19" x14ac:dyDescent="0.2">
      <c r="A12" s="22" t="s">
        <v>88</v>
      </c>
      <c r="B12" s="7">
        <v>53</v>
      </c>
      <c r="C12" s="7">
        <v>4</v>
      </c>
      <c r="D12" s="7">
        <v>68</v>
      </c>
      <c r="E12" s="7">
        <v>6</v>
      </c>
      <c r="F12" s="7">
        <v>88</v>
      </c>
      <c r="G12" s="7">
        <v>7</v>
      </c>
      <c r="H12" s="7">
        <v>104</v>
      </c>
      <c r="I12" s="7">
        <v>17</v>
      </c>
      <c r="J12" s="7">
        <v>100</v>
      </c>
      <c r="K12" s="7">
        <v>6</v>
      </c>
      <c r="L12" s="7">
        <v>123</v>
      </c>
      <c r="M12" s="7">
        <v>7</v>
      </c>
      <c r="N12" s="7">
        <v>108</v>
      </c>
      <c r="O12" s="7">
        <v>10</v>
      </c>
      <c r="P12" s="7">
        <v>100</v>
      </c>
      <c r="Q12" s="7">
        <v>11</v>
      </c>
      <c r="R12" s="7">
        <v>163</v>
      </c>
      <c r="S12" s="7">
        <v>18</v>
      </c>
    </row>
    <row r="13" spans="1:19" x14ac:dyDescent="0.2">
      <c r="A13" s="22" t="s">
        <v>109</v>
      </c>
      <c r="B13" s="7">
        <v>798</v>
      </c>
      <c r="C13" s="7">
        <v>111</v>
      </c>
      <c r="D13" s="7">
        <v>983</v>
      </c>
      <c r="E13" s="7">
        <v>131</v>
      </c>
      <c r="F13" s="7">
        <v>1159</v>
      </c>
      <c r="G13" s="7">
        <v>149</v>
      </c>
      <c r="H13" s="7">
        <v>1177</v>
      </c>
      <c r="I13" s="7">
        <v>179</v>
      </c>
      <c r="J13" s="7">
        <v>1150</v>
      </c>
      <c r="K13" s="7">
        <v>140</v>
      </c>
      <c r="L13" s="7">
        <v>1121</v>
      </c>
      <c r="M13" s="7">
        <v>153</v>
      </c>
      <c r="N13" s="7">
        <v>1171</v>
      </c>
      <c r="O13" s="7">
        <v>154</v>
      </c>
      <c r="P13" s="7">
        <v>904</v>
      </c>
      <c r="Q13" s="7">
        <v>160</v>
      </c>
      <c r="R13" s="7">
        <v>1327</v>
      </c>
      <c r="S13" s="7">
        <v>257</v>
      </c>
    </row>
    <row r="14" spans="1:19" x14ac:dyDescent="0.2">
      <c r="A14" s="22" t="s">
        <v>90</v>
      </c>
      <c r="B14" s="7">
        <v>41</v>
      </c>
      <c r="C14" s="7">
        <v>2</v>
      </c>
      <c r="D14" s="7">
        <v>60</v>
      </c>
      <c r="E14" s="7">
        <v>0</v>
      </c>
      <c r="F14" s="7">
        <v>84</v>
      </c>
      <c r="G14" s="7">
        <v>0</v>
      </c>
      <c r="H14" s="7">
        <v>128</v>
      </c>
      <c r="I14" s="7">
        <v>4</v>
      </c>
      <c r="J14" s="7">
        <v>108</v>
      </c>
      <c r="K14" s="7">
        <v>2</v>
      </c>
      <c r="L14" s="7">
        <v>116</v>
      </c>
      <c r="M14" s="7">
        <v>2</v>
      </c>
      <c r="N14" s="7">
        <v>101</v>
      </c>
      <c r="O14" s="7">
        <v>2</v>
      </c>
      <c r="P14" s="7">
        <v>103</v>
      </c>
      <c r="Q14" s="7">
        <v>4</v>
      </c>
      <c r="R14" s="7">
        <v>113</v>
      </c>
      <c r="S14" s="7">
        <v>6</v>
      </c>
    </row>
    <row r="15" spans="1:19" x14ac:dyDescent="0.2">
      <c r="A15" s="21" t="s">
        <v>61</v>
      </c>
      <c r="B15" s="20">
        <v>578</v>
      </c>
      <c r="C15" s="20">
        <v>687</v>
      </c>
      <c r="D15" s="20">
        <v>738</v>
      </c>
      <c r="E15" s="20">
        <v>808</v>
      </c>
      <c r="F15" s="20">
        <v>904</v>
      </c>
      <c r="G15" s="20">
        <v>938</v>
      </c>
      <c r="H15" s="20">
        <v>1042</v>
      </c>
      <c r="I15" s="20">
        <v>961</v>
      </c>
      <c r="J15" s="20">
        <v>1020</v>
      </c>
      <c r="K15" s="20">
        <v>852</v>
      </c>
      <c r="L15" s="20">
        <v>1035</v>
      </c>
      <c r="M15" s="20">
        <v>815</v>
      </c>
      <c r="N15" s="20">
        <v>1086</v>
      </c>
      <c r="O15" s="20">
        <v>804</v>
      </c>
      <c r="P15" s="20">
        <v>874</v>
      </c>
      <c r="Q15" s="20">
        <v>677</v>
      </c>
      <c r="R15" s="20">
        <v>1160</v>
      </c>
      <c r="S15" s="20">
        <v>1043</v>
      </c>
    </row>
    <row r="16" spans="1:19" x14ac:dyDescent="0.2">
      <c r="A16" s="22" t="s">
        <v>87</v>
      </c>
      <c r="B16" s="7">
        <v>74</v>
      </c>
      <c r="C16" s="7">
        <v>31</v>
      </c>
      <c r="D16" s="7">
        <v>105</v>
      </c>
      <c r="E16" s="7">
        <v>47</v>
      </c>
      <c r="F16" s="7">
        <v>128</v>
      </c>
      <c r="G16" s="7">
        <v>43</v>
      </c>
      <c r="H16" s="7">
        <v>187</v>
      </c>
      <c r="I16" s="7">
        <v>49</v>
      </c>
      <c r="J16" s="7">
        <v>169</v>
      </c>
      <c r="K16" s="7">
        <v>34</v>
      </c>
      <c r="L16" s="7">
        <v>146</v>
      </c>
      <c r="M16" s="7">
        <v>42</v>
      </c>
      <c r="N16" s="7">
        <v>160</v>
      </c>
      <c r="O16" s="7">
        <v>45</v>
      </c>
      <c r="P16" s="7">
        <v>145</v>
      </c>
      <c r="Q16" s="7">
        <v>29</v>
      </c>
      <c r="R16" s="7">
        <v>151</v>
      </c>
      <c r="S16" s="7">
        <v>35</v>
      </c>
    </row>
    <row r="17" spans="1:19" x14ac:dyDescent="0.2">
      <c r="A17" s="22" t="s">
        <v>52</v>
      </c>
      <c r="B17" s="7">
        <v>26</v>
      </c>
      <c r="C17" s="7">
        <v>124</v>
      </c>
      <c r="D17" s="7">
        <v>29</v>
      </c>
      <c r="E17" s="7">
        <v>118</v>
      </c>
      <c r="F17" s="7">
        <v>29</v>
      </c>
      <c r="G17" s="7">
        <v>154</v>
      </c>
      <c r="H17" s="7">
        <v>32</v>
      </c>
      <c r="I17" s="7">
        <v>127</v>
      </c>
      <c r="J17" s="7">
        <v>30</v>
      </c>
      <c r="K17" s="7">
        <v>132</v>
      </c>
      <c r="L17" s="7">
        <v>22</v>
      </c>
      <c r="M17" s="7">
        <v>119</v>
      </c>
      <c r="N17" s="7">
        <v>29</v>
      </c>
      <c r="O17" s="7">
        <v>111</v>
      </c>
      <c r="P17" s="7">
        <v>18</v>
      </c>
      <c r="Q17" s="7">
        <v>78</v>
      </c>
      <c r="R17" s="7">
        <v>23</v>
      </c>
      <c r="S17" s="7">
        <v>111</v>
      </c>
    </row>
    <row r="18" spans="1:19" x14ac:dyDescent="0.2">
      <c r="A18" s="22" t="s">
        <v>88</v>
      </c>
      <c r="B18" s="7">
        <v>31</v>
      </c>
      <c r="C18" s="7">
        <v>27</v>
      </c>
      <c r="D18" s="7">
        <v>31</v>
      </c>
      <c r="E18" s="7">
        <v>43</v>
      </c>
      <c r="F18" s="7">
        <v>55</v>
      </c>
      <c r="G18" s="7">
        <v>41</v>
      </c>
      <c r="H18" s="7">
        <v>66</v>
      </c>
      <c r="I18" s="7">
        <v>55</v>
      </c>
      <c r="J18" s="7">
        <v>64</v>
      </c>
      <c r="K18" s="7">
        <v>43</v>
      </c>
      <c r="L18" s="7">
        <v>79</v>
      </c>
      <c r="M18" s="7">
        <v>51</v>
      </c>
      <c r="N18" s="7">
        <v>75</v>
      </c>
      <c r="O18" s="7">
        <v>43</v>
      </c>
      <c r="P18" s="7">
        <v>73</v>
      </c>
      <c r="Q18" s="7">
        <v>38</v>
      </c>
      <c r="R18" s="7">
        <v>112</v>
      </c>
      <c r="S18" s="7">
        <v>69</v>
      </c>
    </row>
    <row r="19" spans="1:19" x14ac:dyDescent="0.2">
      <c r="A19" s="22" t="s">
        <v>109</v>
      </c>
      <c r="B19" s="7">
        <v>416</v>
      </c>
      <c r="C19" s="7">
        <v>493</v>
      </c>
      <c r="D19" s="7">
        <v>524</v>
      </c>
      <c r="E19" s="7">
        <v>590</v>
      </c>
      <c r="F19" s="7">
        <v>624</v>
      </c>
      <c r="G19" s="7">
        <v>684</v>
      </c>
      <c r="H19" s="7">
        <v>655</v>
      </c>
      <c r="I19" s="7">
        <v>701</v>
      </c>
      <c r="J19" s="7">
        <v>669</v>
      </c>
      <c r="K19" s="7">
        <v>621</v>
      </c>
      <c r="L19" s="7">
        <v>688</v>
      </c>
      <c r="M19" s="7">
        <v>586</v>
      </c>
      <c r="N19" s="7">
        <v>738</v>
      </c>
      <c r="O19" s="7">
        <v>587</v>
      </c>
      <c r="P19" s="7">
        <v>546</v>
      </c>
      <c r="Q19" s="7">
        <v>518</v>
      </c>
      <c r="R19" s="7">
        <v>781</v>
      </c>
      <c r="S19" s="7">
        <v>803</v>
      </c>
    </row>
    <row r="20" spans="1:19" x14ac:dyDescent="0.2">
      <c r="A20" s="22" t="s">
        <v>90</v>
      </c>
      <c r="B20" s="7">
        <v>31</v>
      </c>
      <c r="C20" s="7">
        <v>12</v>
      </c>
      <c r="D20" s="7">
        <v>49</v>
      </c>
      <c r="E20" s="7">
        <v>10</v>
      </c>
      <c r="F20" s="7">
        <v>68</v>
      </c>
      <c r="G20" s="7">
        <v>16</v>
      </c>
      <c r="H20" s="7">
        <v>102</v>
      </c>
      <c r="I20" s="7">
        <v>29</v>
      </c>
      <c r="J20" s="7">
        <v>88</v>
      </c>
      <c r="K20" s="7">
        <v>22</v>
      </c>
      <c r="L20" s="7">
        <v>100</v>
      </c>
      <c r="M20" s="7">
        <v>17</v>
      </c>
      <c r="N20" s="7">
        <v>84</v>
      </c>
      <c r="O20" s="7">
        <v>18</v>
      </c>
      <c r="P20" s="7">
        <v>92</v>
      </c>
      <c r="Q20" s="7">
        <v>14</v>
      </c>
      <c r="R20" s="7">
        <v>93</v>
      </c>
      <c r="S20" s="7">
        <v>25</v>
      </c>
    </row>
    <row r="21" spans="1:19" x14ac:dyDescent="0.2">
      <c r="A21" s="21" t="s">
        <v>62</v>
      </c>
      <c r="B21" s="20">
        <v>36</v>
      </c>
      <c r="C21" s="20">
        <v>1230</v>
      </c>
      <c r="D21" s="20">
        <v>42</v>
      </c>
      <c r="E21" s="20">
        <v>1506</v>
      </c>
      <c r="F21" s="20">
        <v>62</v>
      </c>
      <c r="G21" s="20">
        <v>1777</v>
      </c>
      <c r="H21" s="20">
        <v>55</v>
      </c>
      <c r="I21" s="20">
        <v>1949</v>
      </c>
      <c r="J21" s="20">
        <v>62</v>
      </c>
      <c r="K21" s="20">
        <v>1810</v>
      </c>
      <c r="L21" s="20">
        <v>52</v>
      </c>
      <c r="M21" s="20">
        <v>1794</v>
      </c>
      <c r="N21" s="20">
        <v>52</v>
      </c>
      <c r="O21" s="20">
        <v>1837</v>
      </c>
      <c r="P21" s="20">
        <v>39</v>
      </c>
      <c r="Q21" s="20">
        <v>1513</v>
      </c>
      <c r="R21" s="20">
        <v>75</v>
      </c>
      <c r="S21" s="20">
        <v>2129</v>
      </c>
    </row>
    <row r="22" spans="1:19" x14ac:dyDescent="0.2">
      <c r="A22" s="22" t="s">
        <v>87</v>
      </c>
      <c r="B22" s="7">
        <v>4</v>
      </c>
      <c r="C22" s="7">
        <v>101</v>
      </c>
      <c r="D22" s="7">
        <v>6</v>
      </c>
      <c r="E22" s="7">
        <v>145</v>
      </c>
      <c r="F22" s="7">
        <v>7</v>
      </c>
      <c r="G22" s="7">
        <v>164</v>
      </c>
      <c r="H22" s="7">
        <v>8</v>
      </c>
      <c r="I22" s="7">
        <v>228</v>
      </c>
      <c r="J22" s="7">
        <v>2</v>
      </c>
      <c r="K22" s="7">
        <v>201</v>
      </c>
      <c r="L22" s="7">
        <v>4</v>
      </c>
      <c r="M22" s="7">
        <v>182</v>
      </c>
      <c r="N22" s="7">
        <v>10</v>
      </c>
      <c r="O22" s="7">
        <v>194</v>
      </c>
      <c r="P22" s="7">
        <v>2</v>
      </c>
      <c r="Q22" s="7">
        <v>171</v>
      </c>
      <c r="R22" s="7">
        <v>4</v>
      </c>
      <c r="S22" s="7">
        <v>181</v>
      </c>
    </row>
    <row r="23" spans="1:19" x14ac:dyDescent="0.2">
      <c r="A23" s="22" t="s">
        <v>52</v>
      </c>
      <c r="B23" s="7">
        <v>2</v>
      </c>
      <c r="C23" s="7">
        <v>149</v>
      </c>
      <c r="D23" s="7">
        <v>4</v>
      </c>
      <c r="E23" s="7">
        <v>144</v>
      </c>
      <c r="F23" s="7">
        <v>4</v>
      </c>
      <c r="G23" s="7">
        <v>177</v>
      </c>
      <c r="H23" s="7">
        <v>4</v>
      </c>
      <c r="I23" s="7">
        <v>154</v>
      </c>
      <c r="J23" s="7">
        <v>6</v>
      </c>
      <c r="K23" s="7">
        <v>155</v>
      </c>
      <c r="L23" s="7">
        <v>2</v>
      </c>
      <c r="M23" s="7">
        <v>138</v>
      </c>
      <c r="N23" s="7">
        <v>2</v>
      </c>
      <c r="O23" s="7">
        <v>139</v>
      </c>
      <c r="P23" s="7">
        <v>2</v>
      </c>
      <c r="Q23" s="7">
        <v>95</v>
      </c>
      <c r="R23" s="7">
        <v>4</v>
      </c>
      <c r="S23" s="7">
        <v>131</v>
      </c>
    </row>
    <row r="24" spans="1:19" x14ac:dyDescent="0.2">
      <c r="A24" s="22" t="s">
        <v>88</v>
      </c>
      <c r="B24" s="7">
        <v>4</v>
      </c>
      <c r="C24" s="7">
        <v>54</v>
      </c>
      <c r="D24" s="7">
        <v>2</v>
      </c>
      <c r="E24" s="7">
        <v>73</v>
      </c>
      <c r="F24" s="7">
        <v>4</v>
      </c>
      <c r="G24" s="7">
        <v>91</v>
      </c>
      <c r="H24" s="7">
        <v>4</v>
      </c>
      <c r="I24" s="7">
        <v>118</v>
      </c>
      <c r="J24" s="7">
        <v>4</v>
      </c>
      <c r="K24" s="7">
        <v>104</v>
      </c>
      <c r="L24" s="7">
        <v>2</v>
      </c>
      <c r="M24" s="7">
        <v>127</v>
      </c>
      <c r="N24" s="7">
        <v>2</v>
      </c>
      <c r="O24" s="7">
        <v>115</v>
      </c>
      <c r="P24" s="7">
        <v>2</v>
      </c>
      <c r="Q24" s="7">
        <v>110</v>
      </c>
      <c r="R24" s="7">
        <v>2</v>
      </c>
      <c r="S24" s="7">
        <v>179</v>
      </c>
    </row>
    <row r="25" spans="1:19" x14ac:dyDescent="0.2">
      <c r="A25" s="22" t="s">
        <v>109</v>
      </c>
      <c r="B25" s="7">
        <v>24</v>
      </c>
      <c r="C25" s="7">
        <v>885</v>
      </c>
      <c r="D25" s="7">
        <v>30</v>
      </c>
      <c r="E25" s="7">
        <v>1084</v>
      </c>
      <c r="F25" s="7">
        <v>47</v>
      </c>
      <c r="G25" s="7">
        <v>1261</v>
      </c>
      <c r="H25" s="7">
        <v>39</v>
      </c>
      <c r="I25" s="7">
        <v>1317</v>
      </c>
      <c r="J25" s="7">
        <v>50</v>
      </c>
      <c r="K25" s="7">
        <v>1240</v>
      </c>
      <c r="L25" s="7">
        <v>44</v>
      </c>
      <c r="M25" s="7">
        <v>1230</v>
      </c>
      <c r="N25" s="7">
        <v>38</v>
      </c>
      <c r="O25" s="7">
        <v>1287</v>
      </c>
      <c r="P25" s="7">
        <v>33</v>
      </c>
      <c r="Q25" s="7">
        <v>1031</v>
      </c>
      <c r="R25" s="7">
        <v>63</v>
      </c>
      <c r="S25" s="7">
        <v>1521</v>
      </c>
    </row>
    <row r="26" spans="1:19" x14ac:dyDescent="0.2">
      <c r="A26" s="22" t="s">
        <v>90</v>
      </c>
      <c r="B26" s="7">
        <v>2</v>
      </c>
      <c r="C26" s="7">
        <v>41</v>
      </c>
      <c r="D26" s="7">
        <v>0</v>
      </c>
      <c r="E26" s="7">
        <v>60</v>
      </c>
      <c r="F26" s="7">
        <v>0</v>
      </c>
      <c r="G26" s="7">
        <v>84</v>
      </c>
      <c r="H26" s="7">
        <v>0</v>
      </c>
      <c r="I26" s="7">
        <v>132</v>
      </c>
      <c r="J26" s="7">
        <v>0</v>
      </c>
      <c r="K26" s="7">
        <v>110</v>
      </c>
      <c r="L26" s="7">
        <v>0</v>
      </c>
      <c r="M26" s="7">
        <v>117</v>
      </c>
      <c r="N26" s="7">
        <v>0</v>
      </c>
      <c r="O26" s="7">
        <v>102</v>
      </c>
      <c r="P26" s="7">
        <v>0</v>
      </c>
      <c r="Q26" s="7">
        <v>106</v>
      </c>
      <c r="R26" s="7">
        <v>2</v>
      </c>
      <c r="S26" s="7">
        <v>117</v>
      </c>
    </row>
    <row r="27" spans="1:19" x14ac:dyDescent="0.2">
      <c r="A27" s="21" t="s">
        <v>63</v>
      </c>
      <c r="B27" s="20">
        <v>428</v>
      </c>
      <c r="C27" s="20">
        <v>837</v>
      </c>
      <c r="D27" s="20">
        <v>515</v>
      </c>
      <c r="E27" s="20">
        <v>1032</v>
      </c>
      <c r="F27" s="20">
        <v>574</v>
      </c>
      <c r="G27" s="20">
        <v>1268</v>
      </c>
      <c r="H27" s="20">
        <v>608</v>
      </c>
      <c r="I27" s="20">
        <v>1396</v>
      </c>
      <c r="J27" s="20">
        <v>576</v>
      </c>
      <c r="K27" s="20">
        <v>1296</v>
      </c>
      <c r="L27" s="20">
        <v>611</v>
      </c>
      <c r="M27" s="20">
        <v>1239</v>
      </c>
      <c r="N27" s="20">
        <v>636</v>
      </c>
      <c r="O27" s="20">
        <v>1254</v>
      </c>
      <c r="P27" s="20">
        <v>467</v>
      </c>
      <c r="Q27" s="20">
        <v>1084</v>
      </c>
      <c r="R27" s="20">
        <v>673</v>
      </c>
      <c r="S27" s="20">
        <v>1530</v>
      </c>
    </row>
    <row r="28" spans="1:19" x14ac:dyDescent="0.2">
      <c r="A28" s="22" t="s">
        <v>87</v>
      </c>
      <c r="B28" s="7">
        <v>37</v>
      </c>
      <c r="C28" s="7">
        <v>68</v>
      </c>
      <c r="D28" s="7">
        <v>56</v>
      </c>
      <c r="E28" s="7">
        <v>96</v>
      </c>
      <c r="F28" s="7">
        <v>66</v>
      </c>
      <c r="G28" s="7">
        <v>105</v>
      </c>
      <c r="H28" s="7">
        <v>86</v>
      </c>
      <c r="I28" s="7">
        <v>150</v>
      </c>
      <c r="J28" s="7">
        <v>58</v>
      </c>
      <c r="K28" s="7">
        <v>145</v>
      </c>
      <c r="L28" s="7">
        <v>62</v>
      </c>
      <c r="M28" s="7">
        <v>126</v>
      </c>
      <c r="N28" s="7">
        <v>81</v>
      </c>
      <c r="O28" s="7">
        <v>124</v>
      </c>
      <c r="P28" s="7">
        <v>56</v>
      </c>
      <c r="Q28" s="7">
        <v>118</v>
      </c>
      <c r="R28" s="7">
        <v>65</v>
      </c>
      <c r="S28" s="7">
        <v>121</v>
      </c>
    </row>
    <row r="29" spans="1:19" x14ac:dyDescent="0.2">
      <c r="A29" s="22" t="s">
        <v>52</v>
      </c>
      <c r="B29" s="7">
        <v>26</v>
      </c>
      <c r="C29" s="7">
        <v>124</v>
      </c>
      <c r="D29" s="7">
        <v>22</v>
      </c>
      <c r="E29" s="7">
        <v>125</v>
      </c>
      <c r="F29" s="7">
        <v>22</v>
      </c>
      <c r="G29" s="7">
        <v>161</v>
      </c>
      <c r="H29" s="7">
        <v>24</v>
      </c>
      <c r="I29" s="7">
        <v>135</v>
      </c>
      <c r="J29" s="7">
        <v>20</v>
      </c>
      <c r="K29" s="7">
        <v>142</v>
      </c>
      <c r="L29" s="7">
        <v>17</v>
      </c>
      <c r="M29" s="7">
        <v>124</v>
      </c>
      <c r="N29" s="7">
        <v>25</v>
      </c>
      <c r="O29" s="7">
        <v>115</v>
      </c>
      <c r="P29" s="7">
        <v>16</v>
      </c>
      <c r="Q29" s="7">
        <v>80</v>
      </c>
      <c r="R29" s="7">
        <v>20</v>
      </c>
      <c r="S29" s="7">
        <v>114</v>
      </c>
    </row>
    <row r="30" spans="1:19" x14ac:dyDescent="0.2">
      <c r="A30" s="22" t="s">
        <v>88</v>
      </c>
      <c r="B30" s="7">
        <v>18</v>
      </c>
      <c r="C30" s="7">
        <v>40</v>
      </c>
      <c r="D30" s="7">
        <v>26</v>
      </c>
      <c r="E30" s="7">
        <v>48</v>
      </c>
      <c r="F30" s="7">
        <v>33</v>
      </c>
      <c r="G30" s="7">
        <v>63</v>
      </c>
      <c r="H30" s="7">
        <v>39</v>
      </c>
      <c r="I30" s="7">
        <v>82</v>
      </c>
      <c r="J30" s="7">
        <v>50</v>
      </c>
      <c r="K30" s="7">
        <v>57</v>
      </c>
      <c r="L30" s="7">
        <v>46</v>
      </c>
      <c r="M30" s="7">
        <v>84</v>
      </c>
      <c r="N30" s="7">
        <v>41</v>
      </c>
      <c r="O30" s="7">
        <v>77</v>
      </c>
      <c r="P30" s="7">
        <v>50</v>
      </c>
      <c r="Q30" s="7">
        <v>61</v>
      </c>
      <c r="R30" s="7">
        <v>82</v>
      </c>
      <c r="S30" s="7">
        <v>99</v>
      </c>
    </row>
    <row r="31" spans="1:19" x14ac:dyDescent="0.2">
      <c r="A31" s="22" t="s">
        <v>109</v>
      </c>
      <c r="B31" s="7">
        <v>322</v>
      </c>
      <c r="C31" s="7">
        <v>587</v>
      </c>
      <c r="D31" s="7">
        <v>374</v>
      </c>
      <c r="E31" s="7">
        <v>740</v>
      </c>
      <c r="F31" s="7">
        <v>406</v>
      </c>
      <c r="G31" s="7">
        <v>902</v>
      </c>
      <c r="H31" s="7">
        <v>401</v>
      </c>
      <c r="I31" s="7">
        <v>955</v>
      </c>
      <c r="J31" s="7">
        <v>403</v>
      </c>
      <c r="K31" s="7">
        <v>887</v>
      </c>
      <c r="L31" s="7">
        <v>415</v>
      </c>
      <c r="M31" s="7">
        <v>859</v>
      </c>
      <c r="N31" s="7">
        <v>441</v>
      </c>
      <c r="O31" s="7">
        <v>884</v>
      </c>
      <c r="P31" s="7">
        <v>295</v>
      </c>
      <c r="Q31" s="7">
        <v>769</v>
      </c>
      <c r="R31" s="7">
        <v>454</v>
      </c>
      <c r="S31" s="7">
        <v>1130</v>
      </c>
    </row>
    <row r="32" spans="1:19" x14ac:dyDescent="0.2">
      <c r="A32" s="22" t="s">
        <v>90</v>
      </c>
      <c r="B32" s="7">
        <v>25</v>
      </c>
      <c r="C32" s="7">
        <v>18</v>
      </c>
      <c r="D32" s="7">
        <v>37</v>
      </c>
      <c r="E32" s="7">
        <v>23</v>
      </c>
      <c r="F32" s="7">
        <v>47</v>
      </c>
      <c r="G32" s="7">
        <v>37</v>
      </c>
      <c r="H32" s="7">
        <v>58</v>
      </c>
      <c r="I32" s="7">
        <v>74</v>
      </c>
      <c r="J32" s="7">
        <v>45</v>
      </c>
      <c r="K32" s="7">
        <v>65</v>
      </c>
      <c r="L32" s="7">
        <v>71</v>
      </c>
      <c r="M32" s="7">
        <v>46</v>
      </c>
      <c r="N32" s="7">
        <v>48</v>
      </c>
      <c r="O32" s="7">
        <v>54</v>
      </c>
      <c r="P32" s="7">
        <v>50</v>
      </c>
      <c r="Q32" s="7">
        <v>56</v>
      </c>
      <c r="R32" s="7">
        <v>52</v>
      </c>
      <c r="S32" s="7">
        <v>66</v>
      </c>
    </row>
    <row r="33" spans="1:19" x14ac:dyDescent="0.2">
      <c r="A33" s="21" t="s">
        <v>64</v>
      </c>
      <c r="B33" s="20">
        <v>85</v>
      </c>
      <c r="C33" s="20">
        <v>1181</v>
      </c>
      <c r="D33" s="20">
        <v>87</v>
      </c>
      <c r="E33" s="20">
        <v>1460</v>
      </c>
      <c r="F33" s="20">
        <v>103</v>
      </c>
      <c r="G33" s="20">
        <v>1739</v>
      </c>
      <c r="H33" s="20">
        <v>140</v>
      </c>
      <c r="I33" s="20">
        <v>1863</v>
      </c>
      <c r="J33" s="20">
        <v>127</v>
      </c>
      <c r="K33" s="20">
        <v>1747</v>
      </c>
      <c r="L33" s="20">
        <v>128</v>
      </c>
      <c r="M33" s="20">
        <v>1723</v>
      </c>
      <c r="N33" s="20">
        <v>139</v>
      </c>
      <c r="O33" s="20">
        <v>1750</v>
      </c>
      <c r="P33" s="20">
        <v>108</v>
      </c>
      <c r="Q33" s="20">
        <v>1444</v>
      </c>
      <c r="R33" s="20">
        <v>147</v>
      </c>
      <c r="S33" s="20">
        <v>2057</v>
      </c>
    </row>
    <row r="34" spans="1:19" x14ac:dyDescent="0.2">
      <c r="A34" s="22" t="s">
        <v>87</v>
      </c>
      <c r="B34" s="7">
        <v>12</v>
      </c>
      <c r="C34" s="7">
        <v>93</v>
      </c>
      <c r="D34" s="7">
        <v>11</v>
      </c>
      <c r="E34" s="7">
        <v>140</v>
      </c>
      <c r="F34" s="7">
        <v>19</v>
      </c>
      <c r="G34" s="7">
        <v>152</v>
      </c>
      <c r="H34" s="7">
        <v>31</v>
      </c>
      <c r="I34" s="7">
        <v>205</v>
      </c>
      <c r="J34" s="7">
        <v>18</v>
      </c>
      <c r="K34" s="7">
        <v>185</v>
      </c>
      <c r="L34" s="7">
        <v>23</v>
      </c>
      <c r="M34" s="7">
        <v>165</v>
      </c>
      <c r="N34" s="7">
        <v>31</v>
      </c>
      <c r="O34" s="7">
        <v>174</v>
      </c>
      <c r="P34" s="7">
        <v>26</v>
      </c>
      <c r="Q34" s="7">
        <v>148</v>
      </c>
      <c r="R34" s="7">
        <v>27</v>
      </c>
      <c r="S34" s="7">
        <v>159</v>
      </c>
    </row>
    <row r="35" spans="1:19" x14ac:dyDescent="0.2">
      <c r="A35" s="22" t="s">
        <v>52</v>
      </c>
      <c r="B35" s="7">
        <v>4</v>
      </c>
      <c r="C35" s="7">
        <v>148</v>
      </c>
      <c r="D35" s="7">
        <v>4</v>
      </c>
      <c r="E35" s="7">
        <v>143</v>
      </c>
      <c r="F35" s="7">
        <v>0</v>
      </c>
      <c r="G35" s="7">
        <v>183</v>
      </c>
      <c r="H35" s="7">
        <v>2</v>
      </c>
      <c r="I35" s="7">
        <v>157</v>
      </c>
      <c r="J35" s="7">
        <v>4</v>
      </c>
      <c r="K35" s="7">
        <v>159</v>
      </c>
      <c r="L35" s="7">
        <v>4</v>
      </c>
      <c r="M35" s="7">
        <v>138</v>
      </c>
      <c r="N35" s="7">
        <v>4</v>
      </c>
      <c r="O35" s="7">
        <v>136</v>
      </c>
      <c r="P35" s="7">
        <v>2</v>
      </c>
      <c r="Q35" s="7">
        <v>95</v>
      </c>
      <c r="R35" s="7">
        <v>4</v>
      </c>
      <c r="S35" s="7">
        <v>131</v>
      </c>
    </row>
    <row r="36" spans="1:19" x14ac:dyDescent="0.2">
      <c r="A36" s="22" t="s">
        <v>88</v>
      </c>
      <c r="B36" s="7">
        <v>6</v>
      </c>
      <c r="C36" s="7">
        <v>52</v>
      </c>
      <c r="D36" s="7">
        <v>8</v>
      </c>
      <c r="E36" s="7">
        <v>66</v>
      </c>
      <c r="F36" s="7">
        <v>9</v>
      </c>
      <c r="G36" s="7">
        <v>88</v>
      </c>
      <c r="H36" s="7">
        <v>16</v>
      </c>
      <c r="I36" s="7">
        <v>104</v>
      </c>
      <c r="J36" s="7">
        <v>8</v>
      </c>
      <c r="K36" s="7">
        <v>99</v>
      </c>
      <c r="L36" s="7">
        <v>20</v>
      </c>
      <c r="M36" s="7">
        <v>110</v>
      </c>
      <c r="N36" s="7">
        <v>18</v>
      </c>
      <c r="O36" s="7">
        <v>100</v>
      </c>
      <c r="P36" s="7">
        <v>18</v>
      </c>
      <c r="Q36" s="7">
        <v>93</v>
      </c>
      <c r="R36" s="7">
        <v>23</v>
      </c>
      <c r="S36" s="7">
        <v>158</v>
      </c>
    </row>
    <row r="37" spans="1:19" x14ac:dyDescent="0.2">
      <c r="A37" s="22" t="s">
        <v>109</v>
      </c>
      <c r="B37" s="7">
        <v>56</v>
      </c>
      <c r="C37" s="7">
        <v>853</v>
      </c>
      <c r="D37" s="7">
        <v>53</v>
      </c>
      <c r="E37" s="7">
        <v>1061</v>
      </c>
      <c r="F37" s="7">
        <v>64</v>
      </c>
      <c r="G37" s="7">
        <v>1244</v>
      </c>
      <c r="H37" s="7">
        <v>64</v>
      </c>
      <c r="I37" s="7">
        <v>1292</v>
      </c>
      <c r="J37" s="7">
        <v>79</v>
      </c>
      <c r="K37" s="7">
        <v>1211</v>
      </c>
      <c r="L37" s="7">
        <v>64</v>
      </c>
      <c r="M37" s="7">
        <v>1210</v>
      </c>
      <c r="N37" s="7">
        <v>72</v>
      </c>
      <c r="O37" s="7">
        <v>1253</v>
      </c>
      <c r="P37" s="7">
        <v>42</v>
      </c>
      <c r="Q37" s="7">
        <v>1022</v>
      </c>
      <c r="R37" s="7">
        <v>79</v>
      </c>
      <c r="S37" s="7">
        <v>1505</v>
      </c>
    </row>
    <row r="38" spans="1:19" x14ac:dyDescent="0.2">
      <c r="A38" s="23" t="s">
        <v>90</v>
      </c>
      <c r="B38" s="11">
        <v>7</v>
      </c>
      <c r="C38" s="11">
        <v>35</v>
      </c>
      <c r="D38" s="11">
        <v>11</v>
      </c>
      <c r="E38" s="11">
        <v>50</v>
      </c>
      <c r="F38" s="11">
        <v>11</v>
      </c>
      <c r="G38" s="11">
        <v>72</v>
      </c>
      <c r="H38" s="11">
        <v>27</v>
      </c>
      <c r="I38" s="11">
        <v>105</v>
      </c>
      <c r="J38" s="11">
        <v>18</v>
      </c>
      <c r="K38" s="11">
        <v>93</v>
      </c>
      <c r="L38" s="11">
        <v>17</v>
      </c>
      <c r="M38" s="11">
        <v>100</v>
      </c>
      <c r="N38" s="11">
        <v>14</v>
      </c>
      <c r="O38" s="11">
        <v>87</v>
      </c>
      <c r="P38" s="11">
        <v>20</v>
      </c>
      <c r="Q38" s="11">
        <v>86</v>
      </c>
      <c r="R38" s="11">
        <v>14</v>
      </c>
      <c r="S38" s="11">
        <v>104</v>
      </c>
    </row>
    <row r="39" spans="1:19" x14ac:dyDescent="0.2">
      <c r="A39" s="9" t="s">
        <v>18</v>
      </c>
    </row>
    <row r="40" spans="1:19" x14ac:dyDescent="0.2">
      <c r="A40" s="21" t="s">
        <v>60</v>
      </c>
      <c r="B40" s="20">
        <v>6591</v>
      </c>
      <c r="C40" s="20">
        <v>2501</v>
      </c>
      <c r="D40" s="20">
        <v>7985</v>
      </c>
      <c r="E40" s="20">
        <v>3163</v>
      </c>
      <c r="F40" s="20">
        <v>9733</v>
      </c>
      <c r="G40" s="20">
        <v>4001</v>
      </c>
      <c r="H40" s="20">
        <v>10509</v>
      </c>
      <c r="I40" s="20">
        <v>3963</v>
      </c>
      <c r="J40" s="20">
        <v>9981</v>
      </c>
      <c r="K40" s="20">
        <v>3674</v>
      </c>
      <c r="L40" s="20">
        <v>9245</v>
      </c>
      <c r="M40" s="20">
        <v>3154</v>
      </c>
      <c r="N40" s="20">
        <v>9428</v>
      </c>
      <c r="O40" s="20">
        <v>3336</v>
      </c>
      <c r="P40" s="20">
        <v>7693</v>
      </c>
      <c r="Q40" s="20">
        <v>2885</v>
      </c>
      <c r="R40" s="20">
        <v>9373</v>
      </c>
      <c r="S40" s="20">
        <v>3465</v>
      </c>
    </row>
    <row r="41" spans="1:19" x14ac:dyDescent="0.2">
      <c r="A41" s="22" t="s">
        <v>87</v>
      </c>
      <c r="B41" s="7">
        <v>706</v>
      </c>
      <c r="C41" s="7">
        <v>55</v>
      </c>
      <c r="D41" s="7">
        <v>947</v>
      </c>
      <c r="E41" s="7">
        <v>87</v>
      </c>
      <c r="F41" s="7">
        <v>1163</v>
      </c>
      <c r="G41" s="7">
        <v>100</v>
      </c>
      <c r="H41" s="7">
        <v>1404</v>
      </c>
      <c r="I41" s="7">
        <v>111</v>
      </c>
      <c r="J41" s="7">
        <v>1349</v>
      </c>
      <c r="K41" s="7">
        <v>104</v>
      </c>
      <c r="L41" s="7">
        <v>1229</v>
      </c>
      <c r="M41" s="7">
        <v>109</v>
      </c>
      <c r="N41" s="7">
        <v>1313</v>
      </c>
      <c r="O41" s="7">
        <v>110</v>
      </c>
      <c r="P41" s="7">
        <v>1045</v>
      </c>
      <c r="Q41" s="7">
        <v>89</v>
      </c>
      <c r="R41" s="7">
        <v>1084</v>
      </c>
      <c r="S41" s="7">
        <v>98</v>
      </c>
    </row>
    <row r="42" spans="1:19" x14ac:dyDescent="0.2">
      <c r="A42" s="22" t="s">
        <v>52</v>
      </c>
      <c r="B42" s="7">
        <v>1157</v>
      </c>
      <c r="C42" s="7">
        <v>1086</v>
      </c>
      <c r="D42" s="7">
        <v>1292</v>
      </c>
      <c r="E42" s="7">
        <v>1370</v>
      </c>
      <c r="F42" s="7">
        <v>1415</v>
      </c>
      <c r="G42" s="7">
        <v>1707</v>
      </c>
      <c r="H42" s="7">
        <v>1428</v>
      </c>
      <c r="I42" s="7">
        <v>1822</v>
      </c>
      <c r="J42" s="7">
        <v>1126</v>
      </c>
      <c r="K42" s="7">
        <v>1531</v>
      </c>
      <c r="L42" s="7">
        <v>847</v>
      </c>
      <c r="M42" s="7">
        <v>1179</v>
      </c>
      <c r="N42" s="7">
        <v>814</v>
      </c>
      <c r="O42" s="7">
        <v>1310</v>
      </c>
      <c r="P42" s="7">
        <v>619</v>
      </c>
      <c r="Q42" s="7">
        <v>1068</v>
      </c>
      <c r="R42" s="7">
        <v>683</v>
      </c>
      <c r="S42" s="7">
        <v>1025</v>
      </c>
    </row>
    <row r="43" spans="1:19" x14ac:dyDescent="0.2">
      <c r="A43" s="22" t="s">
        <v>88</v>
      </c>
      <c r="B43" s="7">
        <v>454</v>
      </c>
      <c r="C43" s="7">
        <v>97</v>
      </c>
      <c r="D43" s="7">
        <v>566</v>
      </c>
      <c r="E43" s="7">
        <v>134</v>
      </c>
      <c r="F43" s="7">
        <v>658</v>
      </c>
      <c r="G43" s="7">
        <v>147</v>
      </c>
      <c r="H43" s="7">
        <v>736</v>
      </c>
      <c r="I43" s="7">
        <v>142</v>
      </c>
      <c r="J43" s="7">
        <v>802</v>
      </c>
      <c r="K43" s="7">
        <v>145</v>
      </c>
      <c r="L43" s="7">
        <v>750</v>
      </c>
      <c r="M43" s="7">
        <v>153</v>
      </c>
      <c r="N43" s="7">
        <v>871</v>
      </c>
      <c r="O43" s="7">
        <v>151</v>
      </c>
      <c r="P43" s="7">
        <v>726</v>
      </c>
      <c r="Q43" s="7">
        <v>152</v>
      </c>
      <c r="R43" s="7">
        <v>945</v>
      </c>
      <c r="S43" s="7">
        <v>186</v>
      </c>
    </row>
    <row r="44" spans="1:19" x14ac:dyDescent="0.2">
      <c r="A44" s="22" t="s">
        <v>109</v>
      </c>
      <c r="B44" s="7">
        <v>3997</v>
      </c>
      <c r="C44" s="7">
        <v>1251</v>
      </c>
      <c r="D44" s="7">
        <v>4804</v>
      </c>
      <c r="E44" s="7">
        <v>1561</v>
      </c>
      <c r="F44" s="7">
        <v>5995</v>
      </c>
      <c r="G44" s="7">
        <v>2019</v>
      </c>
      <c r="H44" s="7">
        <v>6286</v>
      </c>
      <c r="I44" s="7">
        <v>1870</v>
      </c>
      <c r="J44" s="7">
        <v>5950</v>
      </c>
      <c r="K44" s="7">
        <v>1858</v>
      </c>
      <c r="L44" s="7">
        <v>5594</v>
      </c>
      <c r="M44" s="7">
        <v>1678</v>
      </c>
      <c r="N44" s="7">
        <v>5668</v>
      </c>
      <c r="O44" s="7">
        <v>1716</v>
      </c>
      <c r="P44" s="7">
        <v>4492</v>
      </c>
      <c r="Q44" s="7">
        <v>1535</v>
      </c>
      <c r="R44" s="7">
        <v>5899</v>
      </c>
      <c r="S44" s="7">
        <v>2113</v>
      </c>
    </row>
    <row r="45" spans="1:19" x14ac:dyDescent="0.2">
      <c r="A45" s="22" t="s">
        <v>90</v>
      </c>
      <c r="B45" s="7">
        <v>277</v>
      </c>
      <c r="C45" s="7">
        <v>12</v>
      </c>
      <c r="D45" s="7">
        <v>376</v>
      </c>
      <c r="E45" s="7">
        <v>11</v>
      </c>
      <c r="F45" s="7">
        <v>502</v>
      </c>
      <c r="G45" s="7">
        <v>28</v>
      </c>
      <c r="H45" s="7">
        <v>655</v>
      </c>
      <c r="I45" s="7">
        <v>18</v>
      </c>
      <c r="J45" s="7">
        <v>754</v>
      </c>
      <c r="K45" s="7">
        <v>36</v>
      </c>
      <c r="L45" s="7">
        <v>825</v>
      </c>
      <c r="M45" s="7">
        <v>35</v>
      </c>
      <c r="N45" s="7">
        <v>762</v>
      </c>
      <c r="O45" s="7">
        <v>49</v>
      </c>
      <c r="P45" s="7">
        <v>811</v>
      </c>
      <c r="Q45" s="7">
        <v>41</v>
      </c>
      <c r="R45" s="7">
        <v>762</v>
      </c>
      <c r="S45" s="7">
        <v>43</v>
      </c>
    </row>
    <row r="46" spans="1:19" x14ac:dyDescent="0.2">
      <c r="A46" s="21" t="s">
        <v>61</v>
      </c>
      <c r="B46" s="20">
        <v>3591</v>
      </c>
      <c r="C46" s="20">
        <v>5501</v>
      </c>
      <c r="D46" s="20">
        <v>4510</v>
      </c>
      <c r="E46" s="20">
        <v>6636</v>
      </c>
      <c r="F46" s="20">
        <v>5832</v>
      </c>
      <c r="G46" s="20">
        <v>7902</v>
      </c>
      <c r="H46" s="20">
        <v>6679</v>
      </c>
      <c r="I46" s="20">
        <v>7794</v>
      </c>
      <c r="J46" s="20">
        <v>6539</v>
      </c>
      <c r="K46" s="20">
        <v>7116</v>
      </c>
      <c r="L46" s="20">
        <v>6327</v>
      </c>
      <c r="M46" s="20">
        <v>6072</v>
      </c>
      <c r="N46" s="20">
        <v>6496</v>
      </c>
      <c r="O46" s="20">
        <v>6268</v>
      </c>
      <c r="P46" s="20">
        <v>5323</v>
      </c>
      <c r="Q46" s="20">
        <v>5255</v>
      </c>
      <c r="R46" s="20">
        <v>6484</v>
      </c>
      <c r="S46" s="20">
        <v>6354</v>
      </c>
    </row>
    <row r="47" spans="1:19" x14ac:dyDescent="0.2">
      <c r="A47" s="22" t="s">
        <v>87</v>
      </c>
      <c r="B47" s="7">
        <v>547</v>
      </c>
      <c r="C47" s="7">
        <v>214</v>
      </c>
      <c r="D47" s="7">
        <v>735</v>
      </c>
      <c r="E47" s="7">
        <v>299</v>
      </c>
      <c r="F47" s="7">
        <v>952</v>
      </c>
      <c r="G47" s="7">
        <v>311</v>
      </c>
      <c r="H47" s="7">
        <v>1164</v>
      </c>
      <c r="I47" s="7">
        <v>351</v>
      </c>
      <c r="J47" s="7">
        <v>1146</v>
      </c>
      <c r="K47" s="7">
        <v>307</v>
      </c>
      <c r="L47" s="7">
        <v>1044</v>
      </c>
      <c r="M47" s="7">
        <v>294</v>
      </c>
      <c r="N47" s="7">
        <v>1157</v>
      </c>
      <c r="O47" s="7">
        <v>266</v>
      </c>
      <c r="P47" s="7">
        <v>911</v>
      </c>
      <c r="Q47" s="7">
        <v>223</v>
      </c>
      <c r="R47" s="7">
        <v>952</v>
      </c>
      <c r="S47" s="7">
        <v>230</v>
      </c>
    </row>
    <row r="48" spans="1:19" x14ac:dyDescent="0.2">
      <c r="A48" s="22" t="s">
        <v>52</v>
      </c>
      <c r="B48" s="7">
        <v>255</v>
      </c>
      <c r="C48" s="7">
        <v>1988</v>
      </c>
      <c r="D48" s="7">
        <v>294</v>
      </c>
      <c r="E48" s="7">
        <v>2368</v>
      </c>
      <c r="F48" s="7">
        <v>361</v>
      </c>
      <c r="G48" s="7">
        <v>2761</v>
      </c>
      <c r="H48" s="7">
        <v>386</v>
      </c>
      <c r="I48" s="7">
        <v>2864</v>
      </c>
      <c r="J48" s="7">
        <v>297</v>
      </c>
      <c r="K48" s="7">
        <v>2360</v>
      </c>
      <c r="L48" s="7">
        <v>236</v>
      </c>
      <c r="M48" s="7">
        <v>1790</v>
      </c>
      <c r="N48" s="7">
        <v>234</v>
      </c>
      <c r="O48" s="7">
        <v>1890</v>
      </c>
      <c r="P48" s="7">
        <v>188</v>
      </c>
      <c r="Q48" s="7">
        <v>1499</v>
      </c>
      <c r="R48" s="7">
        <v>244</v>
      </c>
      <c r="S48" s="7">
        <v>1464</v>
      </c>
    </row>
    <row r="49" spans="1:19" x14ac:dyDescent="0.2">
      <c r="A49" s="22" t="s">
        <v>88</v>
      </c>
      <c r="B49" s="7">
        <v>299</v>
      </c>
      <c r="C49" s="7">
        <v>252</v>
      </c>
      <c r="D49" s="7">
        <v>391</v>
      </c>
      <c r="E49" s="7">
        <v>309</v>
      </c>
      <c r="F49" s="7">
        <v>460</v>
      </c>
      <c r="G49" s="7">
        <v>345</v>
      </c>
      <c r="H49" s="7">
        <v>540</v>
      </c>
      <c r="I49" s="7">
        <v>338</v>
      </c>
      <c r="J49" s="7">
        <v>568</v>
      </c>
      <c r="K49" s="7">
        <v>379</v>
      </c>
      <c r="L49" s="7">
        <v>582</v>
      </c>
      <c r="M49" s="7">
        <v>321</v>
      </c>
      <c r="N49" s="7">
        <v>666</v>
      </c>
      <c r="O49" s="7">
        <v>356</v>
      </c>
      <c r="P49" s="7">
        <v>560</v>
      </c>
      <c r="Q49" s="7">
        <v>318</v>
      </c>
      <c r="R49" s="7">
        <v>748</v>
      </c>
      <c r="S49" s="7">
        <v>383</v>
      </c>
    </row>
    <row r="50" spans="1:19" x14ac:dyDescent="0.2">
      <c r="A50" s="22" t="s">
        <v>109</v>
      </c>
      <c r="B50" s="7">
        <v>2263</v>
      </c>
      <c r="C50" s="7">
        <v>2985</v>
      </c>
      <c r="D50" s="7">
        <v>2788</v>
      </c>
      <c r="E50" s="7">
        <v>3575</v>
      </c>
      <c r="F50" s="7">
        <v>3627</v>
      </c>
      <c r="G50" s="7">
        <v>4387</v>
      </c>
      <c r="H50" s="7">
        <v>4035</v>
      </c>
      <c r="I50" s="7">
        <v>4121</v>
      </c>
      <c r="J50" s="7">
        <v>3888</v>
      </c>
      <c r="K50" s="7">
        <v>3920</v>
      </c>
      <c r="L50" s="7">
        <v>3759</v>
      </c>
      <c r="M50" s="7">
        <v>3513</v>
      </c>
      <c r="N50" s="7">
        <v>3782</v>
      </c>
      <c r="O50" s="7">
        <v>3602</v>
      </c>
      <c r="P50" s="7">
        <v>2986</v>
      </c>
      <c r="Q50" s="7">
        <v>3041</v>
      </c>
      <c r="R50" s="7">
        <v>3886</v>
      </c>
      <c r="S50" s="7">
        <v>4126</v>
      </c>
    </row>
    <row r="51" spans="1:19" x14ac:dyDescent="0.2">
      <c r="A51" s="22" t="s">
        <v>90</v>
      </c>
      <c r="B51" s="7">
        <v>227</v>
      </c>
      <c r="C51" s="7">
        <v>62</v>
      </c>
      <c r="D51" s="7">
        <v>302</v>
      </c>
      <c r="E51" s="7">
        <v>85</v>
      </c>
      <c r="F51" s="7">
        <v>432</v>
      </c>
      <c r="G51" s="7">
        <v>98</v>
      </c>
      <c r="H51" s="7">
        <v>554</v>
      </c>
      <c r="I51" s="7">
        <v>120</v>
      </c>
      <c r="J51" s="7">
        <v>640</v>
      </c>
      <c r="K51" s="7">
        <v>150</v>
      </c>
      <c r="L51" s="7">
        <v>706</v>
      </c>
      <c r="M51" s="7">
        <v>154</v>
      </c>
      <c r="N51" s="7">
        <v>657</v>
      </c>
      <c r="O51" s="7">
        <v>154</v>
      </c>
      <c r="P51" s="7">
        <v>678</v>
      </c>
      <c r="Q51" s="7">
        <v>174</v>
      </c>
      <c r="R51" s="7">
        <v>654</v>
      </c>
      <c r="S51" s="7">
        <v>151</v>
      </c>
    </row>
    <row r="52" spans="1:19" x14ac:dyDescent="0.2">
      <c r="A52" s="21" t="s">
        <v>62</v>
      </c>
      <c r="B52" s="20">
        <v>418</v>
      </c>
      <c r="C52" s="20">
        <v>8673</v>
      </c>
      <c r="D52" s="20">
        <v>499</v>
      </c>
      <c r="E52" s="20">
        <v>10647</v>
      </c>
      <c r="F52" s="20">
        <v>669</v>
      </c>
      <c r="G52" s="20">
        <v>13066</v>
      </c>
      <c r="H52" s="20">
        <v>700</v>
      </c>
      <c r="I52" s="20">
        <v>13773</v>
      </c>
      <c r="J52" s="20">
        <v>646</v>
      </c>
      <c r="K52" s="20">
        <v>13009</v>
      </c>
      <c r="L52" s="20">
        <v>545</v>
      </c>
      <c r="M52" s="20">
        <v>11854</v>
      </c>
      <c r="N52" s="20">
        <v>564</v>
      </c>
      <c r="O52" s="20">
        <v>12200</v>
      </c>
      <c r="P52" s="20">
        <v>407</v>
      </c>
      <c r="Q52" s="20">
        <v>10171</v>
      </c>
      <c r="R52" s="20">
        <v>570</v>
      </c>
      <c r="S52" s="20">
        <v>12267</v>
      </c>
    </row>
    <row r="53" spans="1:19" x14ac:dyDescent="0.2">
      <c r="A53" s="22" t="s">
        <v>87</v>
      </c>
      <c r="B53" s="7">
        <v>58</v>
      </c>
      <c r="C53" s="7">
        <v>703</v>
      </c>
      <c r="D53" s="7">
        <v>50</v>
      </c>
      <c r="E53" s="7">
        <v>984</v>
      </c>
      <c r="F53" s="7">
        <v>76</v>
      </c>
      <c r="G53" s="7">
        <v>1187</v>
      </c>
      <c r="H53" s="7">
        <v>76</v>
      </c>
      <c r="I53" s="7">
        <v>1439</v>
      </c>
      <c r="J53" s="7">
        <v>68</v>
      </c>
      <c r="K53" s="7">
        <v>1385</v>
      </c>
      <c r="L53" s="7">
        <v>54</v>
      </c>
      <c r="M53" s="7">
        <v>1284</v>
      </c>
      <c r="N53" s="7">
        <v>64</v>
      </c>
      <c r="O53" s="7">
        <v>1359</v>
      </c>
      <c r="P53" s="7">
        <v>58</v>
      </c>
      <c r="Q53" s="7">
        <v>1076</v>
      </c>
      <c r="R53" s="7">
        <v>41</v>
      </c>
      <c r="S53" s="7">
        <v>1141</v>
      </c>
    </row>
    <row r="54" spans="1:19" x14ac:dyDescent="0.2">
      <c r="A54" s="22" t="s">
        <v>52</v>
      </c>
      <c r="B54" s="7">
        <v>54</v>
      </c>
      <c r="C54" s="7">
        <v>2189</v>
      </c>
      <c r="D54" s="7">
        <v>62</v>
      </c>
      <c r="E54" s="7">
        <v>2600</v>
      </c>
      <c r="F54" s="7">
        <v>82</v>
      </c>
      <c r="G54" s="7">
        <v>3040</v>
      </c>
      <c r="H54" s="7">
        <v>77</v>
      </c>
      <c r="I54" s="7">
        <v>3173</v>
      </c>
      <c r="J54" s="7">
        <v>73</v>
      </c>
      <c r="K54" s="7">
        <v>2584</v>
      </c>
      <c r="L54" s="7">
        <v>49</v>
      </c>
      <c r="M54" s="7">
        <v>1977</v>
      </c>
      <c r="N54" s="7">
        <v>66</v>
      </c>
      <c r="O54" s="7">
        <v>2058</v>
      </c>
      <c r="P54" s="7">
        <v>37</v>
      </c>
      <c r="Q54" s="7">
        <v>1650</v>
      </c>
      <c r="R54" s="7">
        <v>47</v>
      </c>
      <c r="S54" s="7">
        <v>1661</v>
      </c>
    </row>
    <row r="55" spans="1:19" x14ac:dyDescent="0.2">
      <c r="A55" s="22" t="s">
        <v>88</v>
      </c>
      <c r="B55" s="7">
        <v>13</v>
      </c>
      <c r="C55" s="7">
        <v>538</v>
      </c>
      <c r="D55" s="7">
        <v>24</v>
      </c>
      <c r="E55" s="7">
        <v>676</v>
      </c>
      <c r="F55" s="7">
        <v>29</v>
      </c>
      <c r="G55" s="7">
        <v>776</v>
      </c>
      <c r="H55" s="7">
        <v>39</v>
      </c>
      <c r="I55" s="7">
        <v>839</v>
      </c>
      <c r="J55" s="7">
        <v>44</v>
      </c>
      <c r="K55" s="7">
        <v>903</v>
      </c>
      <c r="L55" s="7">
        <v>28</v>
      </c>
      <c r="M55" s="7">
        <v>875</v>
      </c>
      <c r="N55" s="7">
        <v>22</v>
      </c>
      <c r="O55" s="7">
        <v>1000</v>
      </c>
      <c r="P55" s="7">
        <v>18</v>
      </c>
      <c r="Q55" s="7">
        <v>860</v>
      </c>
      <c r="R55" s="7">
        <v>40</v>
      </c>
      <c r="S55" s="7">
        <v>1091</v>
      </c>
    </row>
    <row r="56" spans="1:19" x14ac:dyDescent="0.2">
      <c r="A56" s="22" t="s">
        <v>109</v>
      </c>
      <c r="B56" s="7">
        <v>291</v>
      </c>
      <c r="C56" s="7">
        <v>4957</v>
      </c>
      <c r="D56" s="7">
        <v>356</v>
      </c>
      <c r="E56" s="7">
        <v>6007</v>
      </c>
      <c r="F56" s="7">
        <v>473</v>
      </c>
      <c r="G56" s="7">
        <v>7541</v>
      </c>
      <c r="H56" s="7">
        <v>495</v>
      </c>
      <c r="I56" s="7">
        <v>7661</v>
      </c>
      <c r="J56" s="7">
        <v>451</v>
      </c>
      <c r="K56" s="7">
        <v>7357</v>
      </c>
      <c r="L56" s="7">
        <v>404</v>
      </c>
      <c r="M56" s="7">
        <v>6868</v>
      </c>
      <c r="N56" s="7">
        <v>402</v>
      </c>
      <c r="O56" s="7">
        <v>6982</v>
      </c>
      <c r="P56" s="7">
        <v>286</v>
      </c>
      <c r="Q56" s="7">
        <v>5741</v>
      </c>
      <c r="R56" s="7">
        <v>431</v>
      </c>
      <c r="S56" s="7">
        <v>7581</v>
      </c>
    </row>
    <row r="57" spans="1:19" x14ac:dyDescent="0.2">
      <c r="A57" s="22" t="s">
        <v>90</v>
      </c>
      <c r="B57" s="7">
        <v>2</v>
      </c>
      <c r="C57" s="7">
        <v>286</v>
      </c>
      <c r="D57" s="7">
        <v>7</v>
      </c>
      <c r="E57" s="7">
        <v>380</v>
      </c>
      <c r="F57" s="7">
        <v>9</v>
      </c>
      <c r="G57" s="7">
        <v>522</v>
      </c>
      <c r="H57" s="7">
        <v>13</v>
      </c>
      <c r="I57" s="7">
        <v>661</v>
      </c>
      <c r="J57" s="7">
        <v>10</v>
      </c>
      <c r="K57" s="7">
        <v>780</v>
      </c>
      <c r="L57" s="7">
        <v>10</v>
      </c>
      <c r="M57" s="7">
        <v>850</v>
      </c>
      <c r="N57" s="7">
        <v>10</v>
      </c>
      <c r="O57" s="7">
        <v>801</v>
      </c>
      <c r="P57" s="7">
        <v>8</v>
      </c>
      <c r="Q57" s="7">
        <v>844</v>
      </c>
      <c r="R57" s="7">
        <v>11</v>
      </c>
      <c r="S57" s="7">
        <v>793</v>
      </c>
    </row>
    <row r="58" spans="1:19" x14ac:dyDescent="0.2">
      <c r="A58" s="21" t="s">
        <v>63</v>
      </c>
      <c r="B58" s="20">
        <v>1566</v>
      </c>
      <c r="C58" s="20">
        <v>7526</v>
      </c>
      <c r="D58" s="20">
        <v>1870</v>
      </c>
      <c r="E58" s="20">
        <v>9276</v>
      </c>
      <c r="F58" s="20">
        <v>2160</v>
      </c>
      <c r="G58" s="20">
        <v>11574</v>
      </c>
      <c r="H58" s="20">
        <v>2202</v>
      </c>
      <c r="I58" s="20">
        <v>12269</v>
      </c>
      <c r="J58" s="20">
        <v>2086</v>
      </c>
      <c r="K58" s="20">
        <v>11569</v>
      </c>
      <c r="L58" s="20">
        <v>2016</v>
      </c>
      <c r="M58" s="20">
        <v>10383</v>
      </c>
      <c r="N58" s="20">
        <v>2066</v>
      </c>
      <c r="O58" s="20">
        <v>10698</v>
      </c>
      <c r="P58" s="20">
        <v>1814</v>
      </c>
      <c r="Q58" s="20">
        <v>8764</v>
      </c>
      <c r="R58" s="20">
        <v>2082</v>
      </c>
      <c r="S58" s="20">
        <v>10756</v>
      </c>
    </row>
    <row r="59" spans="1:19" x14ac:dyDescent="0.2">
      <c r="A59" s="22" t="s">
        <v>87</v>
      </c>
      <c r="B59" s="7">
        <v>167</v>
      </c>
      <c r="C59" s="7">
        <v>594</v>
      </c>
      <c r="D59" s="7">
        <v>213</v>
      </c>
      <c r="E59" s="7">
        <v>821</v>
      </c>
      <c r="F59" s="7">
        <v>282</v>
      </c>
      <c r="G59" s="7">
        <v>981</v>
      </c>
      <c r="H59" s="7">
        <v>341</v>
      </c>
      <c r="I59" s="7">
        <v>1174</v>
      </c>
      <c r="J59" s="7">
        <v>290</v>
      </c>
      <c r="K59" s="7">
        <v>1163</v>
      </c>
      <c r="L59" s="7">
        <v>261</v>
      </c>
      <c r="M59" s="7">
        <v>1077</v>
      </c>
      <c r="N59" s="7">
        <v>309</v>
      </c>
      <c r="O59" s="7">
        <v>1114</v>
      </c>
      <c r="P59" s="7">
        <v>253</v>
      </c>
      <c r="Q59" s="7">
        <v>881</v>
      </c>
      <c r="R59" s="7">
        <v>268</v>
      </c>
      <c r="S59" s="7">
        <v>914</v>
      </c>
    </row>
    <row r="60" spans="1:19" x14ac:dyDescent="0.2">
      <c r="A60" s="22" t="s">
        <v>52</v>
      </c>
      <c r="B60" s="7">
        <v>212</v>
      </c>
      <c r="C60" s="7">
        <v>2031</v>
      </c>
      <c r="D60" s="7">
        <v>224</v>
      </c>
      <c r="E60" s="7">
        <v>2438</v>
      </c>
      <c r="F60" s="7">
        <v>208</v>
      </c>
      <c r="G60" s="7">
        <v>2914</v>
      </c>
      <c r="H60" s="7">
        <v>183</v>
      </c>
      <c r="I60" s="7">
        <v>3067</v>
      </c>
      <c r="J60" s="7">
        <v>152</v>
      </c>
      <c r="K60" s="7">
        <v>2505</v>
      </c>
      <c r="L60" s="7">
        <v>116</v>
      </c>
      <c r="M60" s="7">
        <v>1910</v>
      </c>
      <c r="N60" s="7">
        <v>123</v>
      </c>
      <c r="O60" s="7">
        <v>2001</v>
      </c>
      <c r="P60" s="7">
        <v>92</v>
      </c>
      <c r="Q60" s="7">
        <v>1595</v>
      </c>
      <c r="R60" s="7">
        <v>101</v>
      </c>
      <c r="S60" s="7">
        <v>1607</v>
      </c>
    </row>
    <row r="61" spans="1:19" x14ac:dyDescent="0.2">
      <c r="A61" s="22" t="s">
        <v>88</v>
      </c>
      <c r="B61" s="7">
        <v>119</v>
      </c>
      <c r="C61" s="7">
        <v>432</v>
      </c>
      <c r="D61" s="7">
        <v>160</v>
      </c>
      <c r="E61" s="7">
        <v>540</v>
      </c>
      <c r="F61" s="7">
        <v>165</v>
      </c>
      <c r="G61" s="7">
        <v>640</v>
      </c>
      <c r="H61" s="7">
        <v>188</v>
      </c>
      <c r="I61" s="7">
        <v>690</v>
      </c>
      <c r="J61" s="7">
        <v>198</v>
      </c>
      <c r="K61" s="7">
        <v>749</v>
      </c>
      <c r="L61" s="7">
        <v>203</v>
      </c>
      <c r="M61" s="7">
        <v>700</v>
      </c>
      <c r="N61" s="7">
        <v>256</v>
      </c>
      <c r="O61" s="7">
        <v>766</v>
      </c>
      <c r="P61" s="7">
        <v>210</v>
      </c>
      <c r="Q61" s="7">
        <v>668</v>
      </c>
      <c r="R61" s="7">
        <v>279</v>
      </c>
      <c r="S61" s="7">
        <v>852</v>
      </c>
    </row>
    <row r="62" spans="1:19" x14ac:dyDescent="0.2">
      <c r="A62" s="22" t="s">
        <v>109</v>
      </c>
      <c r="B62" s="7">
        <v>978</v>
      </c>
      <c r="C62" s="7">
        <v>4270</v>
      </c>
      <c r="D62" s="7">
        <v>1146</v>
      </c>
      <c r="E62" s="7">
        <v>5217</v>
      </c>
      <c r="F62" s="7">
        <v>1333</v>
      </c>
      <c r="G62" s="7">
        <v>6681</v>
      </c>
      <c r="H62" s="7">
        <v>1279</v>
      </c>
      <c r="I62" s="7">
        <v>6875</v>
      </c>
      <c r="J62" s="7">
        <v>1201</v>
      </c>
      <c r="K62" s="7">
        <v>6607</v>
      </c>
      <c r="L62" s="7">
        <v>1168</v>
      </c>
      <c r="M62" s="7">
        <v>6104</v>
      </c>
      <c r="N62" s="7">
        <v>1155</v>
      </c>
      <c r="O62" s="7">
        <v>6229</v>
      </c>
      <c r="P62" s="7">
        <v>976</v>
      </c>
      <c r="Q62" s="7">
        <v>5051</v>
      </c>
      <c r="R62" s="7">
        <v>1195</v>
      </c>
      <c r="S62" s="7">
        <v>6817</v>
      </c>
    </row>
    <row r="63" spans="1:19" x14ac:dyDescent="0.2">
      <c r="A63" s="22" t="s">
        <v>90</v>
      </c>
      <c r="B63" s="7">
        <v>90</v>
      </c>
      <c r="C63" s="7">
        <v>199</v>
      </c>
      <c r="D63" s="7">
        <v>127</v>
      </c>
      <c r="E63" s="7">
        <v>260</v>
      </c>
      <c r="F63" s="7">
        <v>172</v>
      </c>
      <c r="G63" s="7">
        <v>358</v>
      </c>
      <c r="H63" s="7">
        <v>211</v>
      </c>
      <c r="I63" s="7">
        <v>463</v>
      </c>
      <c r="J63" s="7">
        <v>245</v>
      </c>
      <c r="K63" s="7">
        <v>545</v>
      </c>
      <c r="L63" s="7">
        <v>268</v>
      </c>
      <c r="M63" s="7">
        <v>592</v>
      </c>
      <c r="N63" s="7">
        <v>223</v>
      </c>
      <c r="O63" s="7">
        <v>588</v>
      </c>
      <c r="P63" s="7">
        <v>283</v>
      </c>
      <c r="Q63" s="7">
        <v>569</v>
      </c>
      <c r="R63" s="7">
        <v>239</v>
      </c>
      <c r="S63" s="7">
        <v>566</v>
      </c>
    </row>
    <row r="64" spans="1:19" x14ac:dyDescent="0.2">
      <c r="A64" s="21" t="s">
        <v>64</v>
      </c>
      <c r="B64" s="20">
        <v>670</v>
      </c>
      <c r="C64" s="20">
        <v>8422</v>
      </c>
      <c r="D64" s="20">
        <v>808</v>
      </c>
      <c r="E64" s="20">
        <v>10338</v>
      </c>
      <c r="F64" s="20">
        <v>973</v>
      </c>
      <c r="G64" s="20">
        <v>12761</v>
      </c>
      <c r="H64" s="20">
        <v>1149</v>
      </c>
      <c r="I64" s="20">
        <v>13322</v>
      </c>
      <c r="J64" s="20">
        <v>1139</v>
      </c>
      <c r="K64" s="20">
        <v>12516</v>
      </c>
      <c r="L64" s="20">
        <v>1112</v>
      </c>
      <c r="M64" s="20">
        <v>11286</v>
      </c>
      <c r="N64" s="20">
        <v>1137</v>
      </c>
      <c r="O64" s="20">
        <v>11627</v>
      </c>
      <c r="P64" s="20">
        <v>998</v>
      </c>
      <c r="Q64" s="20">
        <v>9580</v>
      </c>
      <c r="R64" s="20">
        <v>1131</v>
      </c>
      <c r="S64" s="20">
        <v>11707</v>
      </c>
    </row>
    <row r="65" spans="1:19" x14ac:dyDescent="0.2">
      <c r="A65" s="22" t="s">
        <v>87</v>
      </c>
      <c r="B65" s="7">
        <v>123</v>
      </c>
      <c r="C65" s="7">
        <v>638</v>
      </c>
      <c r="D65" s="7">
        <v>131</v>
      </c>
      <c r="E65" s="7">
        <v>903</v>
      </c>
      <c r="F65" s="7">
        <v>178</v>
      </c>
      <c r="G65" s="7">
        <v>1085</v>
      </c>
      <c r="H65" s="7">
        <v>221</v>
      </c>
      <c r="I65" s="7">
        <v>1294</v>
      </c>
      <c r="J65" s="7">
        <v>245</v>
      </c>
      <c r="K65" s="7">
        <v>1208</v>
      </c>
      <c r="L65" s="7">
        <v>218</v>
      </c>
      <c r="M65" s="7">
        <v>1120</v>
      </c>
      <c r="N65" s="7">
        <v>223</v>
      </c>
      <c r="O65" s="7">
        <v>1200</v>
      </c>
      <c r="P65" s="7">
        <v>189</v>
      </c>
      <c r="Q65" s="7">
        <v>945</v>
      </c>
      <c r="R65" s="7">
        <v>216</v>
      </c>
      <c r="S65" s="7">
        <v>966</v>
      </c>
    </row>
    <row r="66" spans="1:19" x14ac:dyDescent="0.2">
      <c r="A66" s="22" t="s">
        <v>52</v>
      </c>
      <c r="B66" s="7">
        <v>44</v>
      </c>
      <c r="C66" s="7">
        <v>2199</v>
      </c>
      <c r="D66" s="7">
        <v>39</v>
      </c>
      <c r="E66" s="7">
        <v>2623</v>
      </c>
      <c r="F66" s="7">
        <v>38</v>
      </c>
      <c r="G66" s="7">
        <v>3084</v>
      </c>
      <c r="H66" s="7">
        <v>50</v>
      </c>
      <c r="I66" s="7">
        <v>3200</v>
      </c>
      <c r="J66" s="7">
        <v>32</v>
      </c>
      <c r="K66" s="7">
        <v>2625</v>
      </c>
      <c r="L66" s="7">
        <v>34</v>
      </c>
      <c r="M66" s="7">
        <v>1991</v>
      </c>
      <c r="N66" s="7">
        <v>27</v>
      </c>
      <c r="O66" s="7">
        <v>2097</v>
      </c>
      <c r="P66" s="7">
        <v>29</v>
      </c>
      <c r="Q66" s="7">
        <v>1658</v>
      </c>
      <c r="R66" s="7">
        <v>28</v>
      </c>
      <c r="S66" s="7">
        <v>1680</v>
      </c>
    </row>
    <row r="67" spans="1:19" x14ac:dyDescent="0.2">
      <c r="A67" s="22" t="s">
        <v>88</v>
      </c>
      <c r="B67" s="7">
        <v>116</v>
      </c>
      <c r="C67" s="7">
        <v>435</v>
      </c>
      <c r="D67" s="7">
        <v>143</v>
      </c>
      <c r="E67" s="7">
        <v>557</v>
      </c>
      <c r="F67" s="7">
        <v>146</v>
      </c>
      <c r="G67" s="7">
        <v>659</v>
      </c>
      <c r="H67" s="7">
        <v>169</v>
      </c>
      <c r="I67" s="7">
        <v>709</v>
      </c>
      <c r="J67" s="7">
        <v>185</v>
      </c>
      <c r="K67" s="7">
        <v>762</v>
      </c>
      <c r="L67" s="7">
        <v>204</v>
      </c>
      <c r="M67" s="7">
        <v>699</v>
      </c>
      <c r="N67" s="7">
        <v>214</v>
      </c>
      <c r="O67" s="7">
        <v>808</v>
      </c>
      <c r="P67" s="7">
        <v>180</v>
      </c>
      <c r="Q67" s="7">
        <v>698</v>
      </c>
      <c r="R67" s="7">
        <v>234</v>
      </c>
      <c r="S67" s="7">
        <v>897</v>
      </c>
    </row>
    <row r="68" spans="1:19" x14ac:dyDescent="0.2">
      <c r="A68" s="22" t="s">
        <v>109</v>
      </c>
      <c r="B68" s="7">
        <v>320</v>
      </c>
      <c r="C68" s="7">
        <v>4928</v>
      </c>
      <c r="D68" s="7">
        <v>370</v>
      </c>
      <c r="E68" s="7">
        <v>5993</v>
      </c>
      <c r="F68" s="7">
        <v>474</v>
      </c>
      <c r="G68" s="7">
        <v>7540</v>
      </c>
      <c r="H68" s="7">
        <v>558</v>
      </c>
      <c r="I68" s="7">
        <v>7596</v>
      </c>
      <c r="J68" s="7">
        <v>497</v>
      </c>
      <c r="K68" s="7">
        <v>7311</v>
      </c>
      <c r="L68" s="7">
        <v>440</v>
      </c>
      <c r="M68" s="7">
        <v>6832</v>
      </c>
      <c r="N68" s="7">
        <v>478</v>
      </c>
      <c r="O68" s="7">
        <v>6906</v>
      </c>
      <c r="P68" s="7">
        <v>395</v>
      </c>
      <c r="Q68" s="7">
        <v>5632</v>
      </c>
      <c r="R68" s="7">
        <v>480</v>
      </c>
      <c r="S68" s="7">
        <v>7532</v>
      </c>
    </row>
    <row r="69" spans="1:19" x14ac:dyDescent="0.2">
      <c r="A69" s="23" t="s">
        <v>90</v>
      </c>
      <c r="B69" s="11">
        <v>67</v>
      </c>
      <c r="C69" s="11">
        <v>222</v>
      </c>
      <c r="D69" s="11">
        <v>125</v>
      </c>
      <c r="E69" s="11">
        <v>262</v>
      </c>
      <c r="F69" s="11">
        <v>137</v>
      </c>
      <c r="G69" s="11">
        <v>393</v>
      </c>
      <c r="H69" s="11">
        <v>151</v>
      </c>
      <c r="I69" s="11">
        <v>523</v>
      </c>
      <c r="J69" s="11">
        <v>180</v>
      </c>
      <c r="K69" s="11">
        <v>610</v>
      </c>
      <c r="L69" s="11">
        <v>216</v>
      </c>
      <c r="M69" s="11">
        <v>644</v>
      </c>
      <c r="N69" s="11">
        <v>195</v>
      </c>
      <c r="O69" s="11">
        <v>616</v>
      </c>
      <c r="P69" s="11">
        <v>205</v>
      </c>
      <c r="Q69" s="11">
        <v>647</v>
      </c>
      <c r="R69" s="11">
        <v>173</v>
      </c>
      <c r="S69" s="11">
        <v>632</v>
      </c>
    </row>
    <row r="70" spans="1:19" x14ac:dyDescent="0.2">
      <c r="A70" s="9" t="s">
        <v>19</v>
      </c>
    </row>
    <row r="71" spans="1:19" x14ac:dyDescent="0.2">
      <c r="A71" s="21" t="s">
        <v>60</v>
      </c>
      <c r="B71" s="20">
        <v>7880</v>
      </c>
      <c r="C71" s="20">
        <v>2823</v>
      </c>
      <c r="D71" s="20">
        <v>9469</v>
      </c>
      <c r="E71" s="20">
        <v>3496</v>
      </c>
      <c r="F71" s="20">
        <v>11496</v>
      </c>
      <c r="G71" s="20">
        <v>4422</v>
      </c>
      <c r="H71" s="20">
        <v>12415</v>
      </c>
      <c r="I71" s="20">
        <v>4348</v>
      </c>
      <c r="J71" s="20">
        <v>11764</v>
      </c>
      <c r="K71" s="20">
        <v>3967</v>
      </c>
      <c r="L71" s="20">
        <v>10935</v>
      </c>
      <c r="M71" s="20">
        <v>3470</v>
      </c>
      <c r="N71" s="20">
        <v>11154</v>
      </c>
      <c r="O71" s="20">
        <v>3650</v>
      </c>
      <c r="P71" s="20">
        <v>9075</v>
      </c>
      <c r="Q71" s="20">
        <v>3138</v>
      </c>
      <c r="R71" s="20">
        <v>11306</v>
      </c>
      <c r="S71" s="20">
        <v>3819</v>
      </c>
    </row>
    <row r="72" spans="1:19" x14ac:dyDescent="0.2">
      <c r="A72" s="22" t="s">
        <v>87</v>
      </c>
      <c r="B72" s="7">
        <v>833</v>
      </c>
      <c r="C72" s="7">
        <v>61</v>
      </c>
      <c r="D72" s="7">
        <v>1105</v>
      </c>
      <c r="E72" s="7">
        <v>98</v>
      </c>
      <c r="F72" s="7">
        <v>1355</v>
      </c>
      <c r="G72" s="7">
        <v>113</v>
      </c>
      <c r="H72" s="7">
        <v>1655</v>
      </c>
      <c r="I72" s="7">
        <v>122</v>
      </c>
      <c r="J72" s="7">
        <v>1564</v>
      </c>
      <c r="K72" s="7">
        <v>110</v>
      </c>
      <c r="L72" s="7">
        <v>1417</v>
      </c>
      <c r="M72" s="7">
        <v>122</v>
      </c>
      <c r="N72" s="7">
        <v>1523</v>
      </c>
      <c r="O72" s="7">
        <v>120</v>
      </c>
      <c r="P72" s="7">
        <v>1222</v>
      </c>
      <c r="Q72" s="7">
        <v>95</v>
      </c>
      <c r="R72" s="7">
        <v>1277</v>
      </c>
      <c r="S72" s="7">
        <v>106</v>
      </c>
    </row>
    <row r="73" spans="1:19" x14ac:dyDescent="0.2">
      <c r="A73" s="22" t="s">
        <v>52</v>
      </c>
      <c r="B73" s="7">
        <v>1292</v>
      </c>
      <c r="C73" s="7">
        <v>1192</v>
      </c>
      <c r="D73" s="7">
        <v>1411</v>
      </c>
      <c r="E73" s="7">
        <v>1478</v>
      </c>
      <c r="F73" s="7">
        <v>1539</v>
      </c>
      <c r="G73" s="7">
        <v>1852</v>
      </c>
      <c r="H73" s="7">
        <v>1557</v>
      </c>
      <c r="I73" s="7">
        <v>1929</v>
      </c>
      <c r="J73" s="7">
        <v>1250</v>
      </c>
      <c r="K73" s="7">
        <v>1618</v>
      </c>
      <c r="L73" s="7">
        <v>942</v>
      </c>
      <c r="M73" s="7">
        <v>1266</v>
      </c>
      <c r="N73" s="7">
        <v>908</v>
      </c>
      <c r="O73" s="7">
        <v>1389</v>
      </c>
      <c r="P73" s="7">
        <v>679</v>
      </c>
      <c r="Q73" s="7">
        <v>1114</v>
      </c>
      <c r="R73" s="7">
        <v>776</v>
      </c>
      <c r="S73" s="7">
        <v>1075</v>
      </c>
    </row>
    <row r="74" spans="1:19" x14ac:dyDescent="0.2">
      <c r="A74" s="22" t="s">
        <v>88</v>
      </c>
      <c r="B74" s="7">
        <v>530</v>
      </c>
      <c r="C74" s="7">
        <v>119</v>
      </c>
      <c r="D74" s="7">
        <v>647</v>
      </c>
      <c r="E74" s="7">
        <v>146</v>
      </c>
      <c r="F74" s="7">
        <v>762</v>
      </c>
      <c r="G74" s="7">
        <v>169</v>
      </c>
      <c r="H74" s="7">
        <v>857</v>
      </c>
      <c r="I74" s="7">
        <v>167</v>
      </c>
      <c r="J74" s="7">
        <v>914</v>
      </c>
      <c r="K74" s="7">
        <v>164</v>
      </c>
      <c r="L74" s="7">
        <v>882</v>
      </c>
      <c r="M74" s="7">
        <v>171</v>
      </c>
      <c r="N74" s="7">
        <v>988</v>
      </c>
      <c r="O74" s="7">
        <v>176</v>
      </c>
      <c r="P74" s="7">
        <v>834</v>
      </c>
      <c r="Q74" s="7">
        <v>172</v>
      </c>
      <c r="R74" s="7">
        <v>1118</v>
      </c>
      <c r="S74" s="7">
        <v>208</v>
      </c>
    </row>
    <row r="75" spans="1:19" x14ac:dyDescent="0.2">
      <c r="A75" s="22" t="s">
        <v>109</v>
      </c>
      <c r="B75" s="7">
        <v>4887</v>
      </c>
      <c r="C75" s="7">
        <v>1435</v>
      </c>
      <c r="D75" s="7">
        <v>5850</v>
      </c>
      <c r="E75" s="7">
        <v>1763</v>
      </c>
      <c r="F75" s="7">
        <v>7245</v>
      </c>
      <c r="G75" s="7">
        <v>2258</v>
      </c>
      <c r="H75" s="7">
        <v>7541</v>
      </c>
      <c r="I75" s="7">
        <v>2104</v>
      </c>
      <c r="J75" s="7">
        <v>7160</v>
      </c>
      <c r="K75" s="7">
        <v>2033</v>
      </c>
      <c r="L75" s="7">
        <v>6747</v>
      </c>
      <c r="M75" s="7">
        <v>1872</v>
      </c>
      <c r="N75" s="7">
        <v>6864</v>
      </c>
      <c r="O75" s="7">
        <v>1912</v>
      </c>
      <c r="P75" s="7">
        <v>5415</v>
      </c>
      <c r="Q75" s="7">
        <v>1710</v>
      </c>
      <c r="R75" s="7">
        <v>7253</v>
      </c>
      <c r="S75" s="7">
        <v>2381</v>
      </c>
    </row>
    <row r="76" spans="1:19" x14ac:dyDescent="0.2">
      <c r="A76" s="22" t="s">
        <v>90</v>
      </c>
      <c r="B76" s="7">
        <v>338</v>
      </c>
      <c r="C76" s="7">
        <v>16</v>
      </c>
      <c r="D76" s="7">
        <v>456</v>
      </c>
      <c r="E76" s="7">
        <v>11</v>
      </c>
      <c r="F76" s="7">
        <v>595</v>
      </c>
      <c r="G76" s="7">
        <v>30</v>
      </c>
      <c r="H76" s="7">
        <v>805</v>
      </c>
      <c r="I76" s="7">
        <v>26</v>
      </c>
      <c r="J76" s="7">
        <v>876</v>
      </c>
      <c r="K76" s="7">
        <v>42</v>
      </c>
      <c r="L76" s="7">
        <v>947</v>
      </c>
      <c r="M76" s="7">
        <v>39</v>
      </c>
      <c r="N76" s="7">
        <v>871</v>
      </c>
      <c r="O76" s="7">
        <v>53</v>
      </c>
      <c r="P76" s="7">
        <v>925</v>
      </c>
      <c r="Q76" s="7">
        <v>47</v>
      </c>
      <c r="R76" s="7">
        <v>882</v>
      </c>
      <c r="S76" s="7">
        <v>49</v>
      </c>
    </row>
    <row r="77" spans="1:19" x14ac:dyDescent="0.2">
      <c r="A77" s="21" t="s">
        <v>61</v>
      </c>
      <c r="B77" s="20">
        <v>4287</v>
      </c>
      <c r="C77" s="20">
        <v>6419</v>
      </c>
      <c r="D77" s="20">
        <v>5327</v>
      </c>
      <c r="E77" s="20">
        <v>7640</v>
      </c>
      <c r="F77" s="20">
        <v>6826</v>
      </c>
      <c r="G77" s="20">
        <v>9093</v>
      </c>
      <c r="H77" s="20">
        <v>7816</v>
      </c>
      <c r="I77" s="20">
        <v>8946</v>
      </c>
      <c r="J77" s="20">
        <v>7629</v>
      </c>
      <c r="K77" s="20">
        <v>8107</v>
      </c>
      <c r="L77" s="20">
        <v>7402</v>
      </c>
      <c r="M77" s="20">
        <v>7001</v>
      </c>
      <c r="N77" s="20">
        <v>7621</v>
      </c>
      <c r="O77" s="20">
        <v>7183</v>
      </c>
      <c r="P77" s="20">
        <v>6233</v>
      </c>
      <c r="Q77" s="20">
        <v>5981</v>
      </c>
      <c r="R77" s="20">
        <v>7683</v>
      </c>
      <c r="S77" s="20">
        <v>7437</v>
      </c>
    </row>
    <row r="78" spans="1:19" x14ac:dyDescent="0.2">
      <c r="A78" s="22" t="s">
        <v>87</v>
      </c>
      <c r="B78" s="7">
        <v>645</v>
      </c>
      <c r="C78" s="7">
        <v>249</v>
      </c>
      <c r="D78" s="7">
        <v>849</v>
      </c>
      <c r="E78" s="7">
        <v>355</v>
      </c>
      <c r="F78" s="7">
        <v>1101</v>
      </c>
      <c r="G78" s="7">
        <v>366</v>
      </c>
      <c r="H78" s="7">
        <v>1370</v>
      </c>
      <c r="I78" s="7">
        <v>407</v>
      </c>
      <c r="J78" s="7">
        <v>1328</v>
      </c>
      <c r="K78" s="7">
        <v>348</v>
      </c>
      <c r="L78" s="7">
        <v>1194</v>
      </c>
      <c r="M78" s="7">
        <v>345</v>
      </c>
      <c r="N78" s="7">
        <v>1328</v>
      </c>
      <c r="O78" s="7">
        <v>316</v>
      </c>
      <c r="P78" s="7">
        <v>1062</v>
      </c>
      <c r="Q78" s="7">
        <v>254</v>
      </c>
      <c r="R78" s="7">
        <v>1113</v>
      </c>
      <c r="S78" s="7">
        <v>269</v>
      </c>
    </row>
    <row r="79" spans="1:19" x14ac:dyDescent="0.2">
      <c r="A79" s="22" t="s">
        <v>52</v>
      </c>
      <c r="B79" s="7">
        <v>285</v>
      </c>
      <c r="C79" s="7">
        <v>2199</v>
      </c>
      <c r="D79" s="7">
        <v>330</v>
      </c>
      <c r="E79" s="7">
        <v>2561</v>
      </c>
      <c r="F79" s="7">
        <v>396</v>
      </c>
      <c r="G79" s="7">
        <v>2996</v>
      </c>
      <c r="H79" s="7">
        <v>420</v>
      </c>
      <c r="I79" s="7">
        <v>3066</v>
      </c>
      <c r="J79" s="7">
        <v>331</v>
      </c>
      <c r="K79" s="7">
        <v>2538</v>
      </c>
      <c r="L79" s="7">
        <v>260</v>
      </c>
      <c r="M79" s="7">
        <v>1948</v>
      </c>
      <c r="N79" s="7">
        <v>263</v>
      </c>
      <c r="O79" s="7">
        <v>2034</v>
      </c>
      <c r="P79" s="7">
        <v>206</v>
      </c>
      <c r="Q79" s="7">
        <v>1587</v>
      </c>
      <c r="R79" s="7">
        <v>271</v>
      </c>
      <c r="S79" s="7">
        <v>1579</v>
      </c>
    </row>
    <row r="80" spans="1:19" x14ac:dyDescent="0.2">
      <c r="A80" s="22" t="s">
        <v>88</v>
      </c>
      <c r="B80" s="7">
        <v>349</v>
      </c>
      <c r="C80" s="7">
        <v>302</v>
      </c>
      <c r="D80" s="7">
        <v>429</v>
      </c>
      <c r="E80" s="7">
        <v>366</v>
      </c>
      <c r="F80" s="7">
        <v>527</v>
      </c>
      <c r="G80" s="7">
        <v>405</v>
      </c>
      <c r="H80" s="7">
        <v>622</v>
      </c>
      <c r="I80" s="7">
        <v>402</v>
      </c>
      <c r="J80" s="7">
        <v>641</v>
      </c>
      <c r="K80" s="7">
        <v>439</v>
      </c>
      <c r="L80" s="7">
        <v>668</v>
      </c>
      <c r="M80" s="7">
        <v>385</v>
      </c>
      <c r="N80" s="7">
        <v>748</v>
      </c>
      <c r="O80" s="7">
        <v>417</v>
      </c>
      <c r="P80" s="7">
        <v>640</v>
      </c>
      <c r="Q80" s="7">
        <v>369</v>
      </c>
      <c r="R80" s="7">
        <v>869</v>
      </c>
      <c r="S80" s="7">
        <v>456</v>
      </c>
    </row>
    <row r="81" spans="1:19" x14ac:dyDescent="0.2">
      <c r="A81" s="22" t="s">
        <v>109</v>
      </c>
      <c r="B81" s="7">
        <v>2731</v>
      </c>
      <c r="C81" s="7">
        <v>3591</v>
      </c>
      <c r="D81" s="7">
        <v>3350</v>
      </c>
      <c r="E81" s="7">
        <v>4261</v>
      </c>
      <c r="F81" s="7">
        <v>4295</v>
      </c>
      <c r="G81" s="7">
        <v>5208</v>
      </c>
      <c r="H81" s="7">
        <v>4732</v>
      </c>
      <c r="I81" s="7">
        <v>4913</v>
      </c>
      <c r="J81" s="7">
        <v>4590</v>
      </c>
      <c r="K81" s="7">
        <v>4603</v>
      </c>
      <c r="L81" s="7">
        <v>4469</v>
      </c>
      <c r="M81" s="7">
        <v>4150</v>
      </c>
      <c r="N81" s="7">
        <v>4536</v>
      </c>
      <c r="O81" s="7">
        <v>4240</v>
      </c>
      <c r="P81" s="7">
        <v>3545</v>
      </c>
      <c r="Q81" s="7">
        <v>3581</v>
      </c>
      <c r="R81" s="7">
        <v>4679</v>
      </c>
      <c r="S81" s="7">
        <v>4955</v>
      </c>
    </row>
    <row r="82" spans="1:19" x14ac:dyDescent="0.2">
      <c r="A82" s="22" t="s">
        <v>90</v>
      </c>
      <c r="B82" s="7">
        <v>277</v>
      </c>
      <c r="C82" s="7">
        <v>78</v>
      </c>
      <c r="D82" s="7">
        <v>369</v>
      </c>
      <c r="E82" s="7">
        <v>97</v>
      </c>
      <c r="F82" s="7">
        <v>507</v>
      </c>
      <c r="G82" s="7">
        <v>118</v>
      </c>
      <c r="H82" s="7">
        <v>672</v>
      </c>
      <c r="I82" s="7">
        <v>158</v>
      </c>
      <c r="J82" s="7">
        <v>739</v>
      </c>
      <c r="K82" s="7">
        <v>179</v>
      </c>
      <c r="L82" s="7">
        <v>811</v>
      </c>
      <c r="M82" s="7">
        <v>173</v>
      </c>
      <c r="N82" s="7">
        <v>746</v>
      </c>
      <c r="O82" s="7">
        <v>176</v>
      </c>
      <c r="P82" s="7">
        <v>780</v>
      </c>
      <c r="Q82" s="7">
        <v>190</v>
      </c>
      <c r="R82" s="7">
        <v>751</v>
      </c>
      <c r="S82" s="7">
        <v>178</v>
      </c>
    </row>
    <row r="83" spans="1:19" x14ac:dyDescent="0.2">
      <c r="A83" s="21" t="s">
        <v>62</v>
      </c>
      <c r="B83" s="20">
        <v>462</v>
      </c>
      <c r="C83" s="20">
        <v>10244</v>
      </c>
      <c r="D83" s="20">
        <v>551</v>
      </c>
      <c r="E83" s="20">
        <v>12417</v>
      </c>
      <c r="F83" s="20">
        <v>743</v>
      </c>
      <c r="G83" s="20">
        <v>15175</v>
      </c>
      <c r="H83" s="20">
        <v>761</v>
      </c>
      <c r="I83" s="20">
        <v>16002</v>
      </c>
      <c r="J83" s="20">
        <v>714</v>
      </c>
      <c r="K83" s="20">
        <v>15022</v>
      </c>
      <c r="L83" s="20">
        <v>603</v>
      </c>
      <c r="M83" s="20">
        <v>13796</v>
      </c>
      <c r="N83" s="20">
        <v>618</v>
      </c>
      <c r="O83" s="20">
        <v>14185</v>
      </c>
      <c r="P83" s="20">
        <v>446</v>
      </c>
      <c r="Q83" s="20">
        <v>11769</v>
      </c>
      <c r="R83" s="20">
        <v>655</v>
      </c>
      <c r="S83" s="20">
        <v>14469</v>
      </c>
    </row>
    <row r="84" spans="1:19" x14ac:dyDescent="0.2">
      <c r="A84" s="22" t="s">
        <v>87</v>
      </c>
      <c r="B84" s="7">
        <v>64</v>
      </c>
      <c r="C84" s="7">
        <v>829</v>
      </c>
      <c r="D84" s="7">
        <v>58</v>
      </c>
      <c r="E84" s="7">
        <v>1146</v>
      </c>
      <c r="F84" s="7">
        <v>87</v>
      </c>
      <c r="G84" s="7">
        <v>1380</v>
      </c>
      <c r="H84" s="7">
        <v>84</v>
      </c>
      <c r="I84" s="7">
        <v>1694</v>
      </c>
      <c r="J84" s="7">
        <v>70</v>
      </c>
      <c r="K84" s="7">
        <v>1606</v>
      </c>
      <c r="L84" s="7">
        <v>58</v>
      </c>
      <c r="M84" s="7">
        <v>1478</v>
      </c>
      <c r="N84" s="7">
        <v>76</v>
      </c>
      <c r="O84" s="7">
        <v>1567</v>
      </c>
      <c r="P84" s="7">
        <v>60</v>
      </c>
      <c r="Q84" s="7">
        <v>1255</v>
      </c>
      <c r="R84" s="7">
        <v>47</v>
      </c>
      <c r="S84" s="7">
        <v>1335</v>
      </c>
    </row>
    <row r="85" spans="1:19" x14ac:dyDescent="0.2">
      <c r="A85" s="22" t="s">
        <v>52</v>
      </c>
      <c r="B85" s="7">
        <v>56</v>
      </c>
      <c r="C85" s="7">
        <v>2429</v>
      </c>
      <c r="D85" s="7">
        <v>68</v>
      </c>
      <c r="E85" s="7">
        <v>2824</v>
      </c>
      <c r="F85" s="7">
        <v>90</v>
      </c>
      <c r="G85" s="7">
        <v>3301</v>
      </c>
      <c r="H85" s="7">
        <v>81</v>
      </c>
      <c r="I85" s="7">
        <v>3404</v>
      </c>
      <c r="J85" s="7">
        <v>79</v>
      </c>
      <c r="K85" s="7">
        <v>2788</v>
      </c>
      <c r="L85" s="7">
        <v>51</v>
      </c>
      <c r="M85" s="7">
        <v>2155</v>
      </c>
      <c r="N85" s="7">
        <v>68</v>
      </c>
      <c r="O85" s="7">
        <v>2230</v>
      </c>
      <c r="P85" s="7">
        <v>39</v>
      </c>
      <c r="Q85" s="7">
        <v>1755</v>
      </c>
      <c r="R85" s="7">
        <v>53</v>
      </c>
      <c r="S85" s="7">
        <v>1799</v>
      </c>
    </row>
    <row r="86" spans="1:19" x14ac:dyDescent="0.2">
      <c r="A86" s="22" t="s">
        <v>88</v>
      </c>
      <c r="B86" s="7">
        <v>17</v>
      </c>
      <c r="C86" s="7">
        <v>634</v>
      </c>
      <c r="D86" s="7">
        <v>26</v>
      </c>
      <c r="E86" s="7">
        <v>768</v>
      </c>
      <c r="F86" s="7">
        <v>33</v>
      </c>
      <c r="G86" s="7">
        <v>898</v>
      </c>
      <c r="H86" s="7">
        <v>45</v>
      </c>
      <c r="I86" s="7">
        <v>981</v>
      </c>
      <c r="J86" s="7">
        <v>50</v>
      </c>
      <c r="K86" s="7">
        <v>1032</v>
      </c>
      <c r="L86" s="7">
        <v>32</v>
      </c>
      <c r="M86" s="7">
        <v>1021</v>
      </c>
      <c r="N86" s="7">
        <v>24</v>
      </c>
      <c r="O86" s="7">
        <v>1140</v>
      </c>
      <c r="P86" s="7">
        <v>20</v>
      </c>
      <c r="Q86" s="7">
        <v>989</v>
      </c>
      <c r="R86" s="7">
        <v>44</v>
      </c>
      <c r="S86" s="7">
        <v>1280</v>
      </c>
    </row>
    <row r="87" spans="1:19" x14ac:dyDescent="0.2">
      <c r="A87" s="22" t="s">
        <v>109</v>
      </c>
      <c r="B87" s="7">
        <v>319</v>
      </c>
      <c r="C87" s="7">
        <v>6004</v>
      </c>
      <c r="D87" s="7">
        <v>392</v>
      </c>
      <c r="E87" s="7">
        <v>7219</v>
      </c>
      <c r="F87" s="7">
        <v>524</v>
      </c>
      <c r="G87" s="7">
        <v>8979</v>
      </c>
      <c r="H87" s="7">
        <v>538</v>
      </c>
      <c r="I87" s="7">
        <v>9107</v>
      </c>
      <c r="J87" s="7">
        <v>505</v>
      </c>
      <c r="K87" s="7">
        <v>8688</v>
      </c>
      <c r="L87" s="7">
        <v>452</v>
      </c>
      <c r="M87" s="7">
        <v>8168</v>
      </c>
      <c r="N87" s="7">
        <v>440</v>
      </c>
      <c r="O87" s="7">
        <v>8336</v>
      </c>
      <c r="P87" s="7">
        <v>319</v>
      </c>
      <c r="Q87" s="7">
        <v>6807</v>
      </c>
      <c r="R87" s="7">
        <v>498</v>
      </c>
      <c r="S87" s="7">
        <v>9138</v>
      </c>
    </row>
    <row r="88" spans="1:19" x14ac:dyDescent="0.2">
      <c r="A88" s="22" t="s">
        <v>90</v>
      </c>
      <c r="B88" s="7">
        <v>6</v>
      </c>
      <c r="C88" s="7">
        <v>348</v>
      </c>
      <c r="D88" s="7">
        <v>7</v>
      </c>
      <c r="E88" s="7">
        <v>460</v>
      </c>
      <c r="F88" s="7">
        <v>9</v>
      </c>
      <c r="G88" s="7">
        <v>617</v>
      </c>
      <c r="H88" s="7">
        <v>13</v>
      </c>
      <c r="I88" s="7">
        <v>816</v>
      </c>
      <c r="J88" s="7">
        <v>10</v>
      </c>
      <c r="K88" s="7">
        <v>908</v>
      </c>
      <c r="L88" s="7">
        <v>10</v>
      </c>
      <c r="M88" s="7">
        <v>974</v>
      </c>
      <c r="N88" s="7">
        <v>10</v>
      </c>
      <c r="O88" s="7">
        <v>912</v>
      </c>
      <c r="P88" s="7">
        <v>8</v>
      </c>
      <c r="Q88" s="7">
        <v>963</v>
      </c>
      <c r="R88" s="7">
        <v>13</v>
      </c>
      <c r="S88" s="7">
        <v>917</v>
      </c>
    </row>
    <row r="89" spans="1:19" x14ac:dyDescent="0.2">
      <c r="A89" s="21" t="s">
        <v>63</v>
      </c>
      <c r="B89" s="20">
        <v>2033</v>
      </c>
      <c r="C89" s="20">
        <v>8672</v>
      </c>
      <c r="D89" s="20">
        <v>2426</v>
      </c>
      <c r="E89" s="20">
        <v>10542</v>
      </c>
      <c r="F89" s="20">
        <v>2769</v>
      </c>
      <c r="G89" s="20">
        <v>13149</v>
      </c>
      <c r="H89" s="20">
        <v>2852</v>
      </c>
      <c r="I89" s="20">
        <v>13909</v>
      </c>
      <c r="J89" s="20">
        <v>2686</v>
      </c>
      <c r="K89" s="20">
        <v>13052</v>
      </c>
      <c r="L89" s="20">
        <v>2643</v>
      </c>
      <c r="M89" s="20">
        <v>11760</v>
      </c>
      <c r="N89" s="20">
        <v>2718</v>
      </c>
      <c r="O89" s="20">
        <v>12086</v>
      </c>
      <c r="P89" s="20">
        <v>2293</v>
      </c>
      <c r="Q89" s="20">
        <v>9922</v>
      </c>
      <c r="R89" s="20">
        <v>2774</v>
      </c>
      <c r="S89" s="20">
        <v>12346</v>
      </c>
    </row>
    <row r="90" spans="1:19" x14ac:dyDescent="0.2">
      <c r="A90" s="22" t="s">
        <v>87</v>
      </c>
      <c r="B90" s="7">
        <v>211</v>
      </c>
      <c r="C90" s="7">
        <v>683</v>
      </c>
      <c r="D90" s="7">
        <v>271</v>
      </c>
      <c r="E90" s="7">
        <v>934</v>
      </c>
      <c r="F90" s="7">
        <v>355</v>
      </c>
      <c r="G90" s="7">
        <v>1112</v>
      </c>
      <c r="H90" s="7">
        <v>433</v>
      </c>
      <c r="I90" s="7">
        <v>1345</v>
      </c>
      <c r="J90" s="7">
        <v>353</v>
      </c>
      <c r="K90" s="7">
        <v>1323</v>
      </c>
      <c r="L90" s="7">
        <v>323</v>
      </c>
      <c r="M90" s="7">
        <v>1215</v>
      </c>
      <c r="N90" s="7">
        <v>392</v>
      </c>
      <c r="O90" s="7">
        <v>1252</v>
      </c>
      <c r="P90" s="7">
        <v>311</v>
      </c>
      <c r="Q90" s="7">
        <v>1007</v>
      </c>
      <c r="R90" s="7">
        <v>337</v>
      </c>
      <c r="S90" s="7">
        <v>1045</v>
      </c>
    </row>
    <row r="91" spans="1:19" x14ac:dyDescent="0.2">
      <c r="A91" s="22" t="s">
        <v>52</v>
      </c>
      <c r="B91" s="7">
        <v>242</v>
      </c>
      <c r="C91" s="7">
        <v>2243</v>
      </c>
      <c r="D91" s="7">
        <v>250</v>
      </c>
      <c r="E91" s="7">
        <v>2640</v>
      </c>
      <c r="F91" s="7">
        <v>232</v>
      </c>
      <c r="G91" s="7">
        <v>3159</v>
      </c>
      <c r="H91" s="7">
        <v>209</v>
      </c>
      <c r="I91" s="7">
        <v>3278</v>
      </c>
      <c r="J91" s="7">
        <v>174</v>
      </c>
      <c r="K91" s="7">
        <v>2695</v>
      </c>
      <c r="L91" s="7">
        <v>135</v>
      </c>
      <c r="M91" s="7">
        <v>2073</v>
      </c>
      <c r="N91" s="7">
        <v>150</v>
      </c>
      <c r="O91" s="7">
        <v>2148</v>
      </c>
      <c r="P91" s="7">
        <v>108</v>
      </c>
      <c r="Q91" s="7">
        <v>1685</v>
      </c>
      <c r="R91" s="7">
        <v>123</v>
      </c>
      <c r="S91" s="7">
        <v>1725</v>
      </c>
    </row>
    <row r="92" spans="1:19" x14ac:dyDescent="0.2">
      <c r="A92" s="22" t="s">
        <v>88</v>
      </c>
      <c r="B92" s="7">
        <v>141</v>
      </c>
      <c r="C92" s="7">
        <v>510</v>
      </c>
      <c r="D92" s="7">
        <v>188</v>
      </c>
      <c r="E92" s="7">
        <v>605</v>
      </c>
      <c r="F92" s="7">
        <v>202</v>
      </c>
      <c r="G92" s="7">
        <v>730</v>
      </c>
      <c r="H92" s="7">
        <v>231</v>
      </c>
      <c r="I92" s="7">
        <v>793</v>
      </c>
      <c r="J92" s="7">
        <v>252</v>
      </c>
      <c r="K92" s="7">
        <v>830</v>
      </c>
      <c r="L92" s="7">
        <v>251</v>
      </c>
      <c r="M92" s="7">
        <v>803</v>
      </c>
      <c r="N92" s="7">
        <v>301</v>
      </c>
      <c r="O92" s="7">
        <v>864</v>
      </c>
      <c r="P92" s="7">
        <v>262</v>
      </c>
      <c r="Q92" s="7">
        <v>746</v>
      </c>
      <c r="R92" s="7">
        <v>361</v>
      </c>
      <c r="S92" s="7">
        <v>962</v>
      </c>
    </row>
    <row r="93" spans="1:19" x14ac:dyDescent="0.2">
      <c r="A93" s="22" t="s">
        <v>109</v>
      </c>
      <c r="B93" s="7">
        <v>1320</v>
      </c>
      <c r="C93" s="7">
        <v>5001</v>
      </c>
      <c r="D93" s="7">
        <v>1544</v>
      </c>
      <c r="E93" s="7">
        <v>6067</v>
      </c>
      <c r="F93" s="7">
        <v>1759</v>
      </c>
      <c r="G93" s="7">
        <v>7744</v>
      </c>
      <c r="H93" s="7">
        <v>1703</v>
      </c>
      <c r="I93" s="7">
        <v>7940</v>
      </c>
      <c r="J93" s="7">
        <v>1615</v>
      </c>
      <c r="K93" s="7">
        <v>7578</v>
      </c>
      <c r="L93" s="7">
        <v>1593</v>
      </c>
      <c r="M93" s="7">
        <v>7025</v>
      </c>
      <c r="N93" s="7">
        <v>1602</v>
      </c>
      <c r="O93" s="7">
        <v>7174</v>
      </c>
      <c r="P93" s="7">
        <v>1275</v>
      </c>
      <c r="Q93" s="7">
        <v>5850</v>
      </c>
      <c r="R93" s="7">
        <v>1658</v>
      </c>
      <c r="S93" s="7">
        <v>7976</v>
      </c>
    </row>
    <row r="94" spans="1:19" x14ac:dyDescent="0.2">
      <c r="A94" s="22" t="s">
        <v>90</v>
      </c>
      <c r="B94" s="7">
        <v>119</v>
      </c>
      <c r="C94" s="7">
        <v>235</v>
      </c>
      <c r="D94" s="7">
        <v>173</v>
      </c>
      <c r="E94" s="7">
        <v>296</v>
      </c>
      <c r="F94" s="7">
        <v>221</v>
      </c>
      <c r="G94" s="7">
        <v>404</v>
      </c>
      <c r="H94" s="7">
        <v>276</v>
      </c>
      <c r="I94" s="7">
        <v>553</v>
      </c>
      <c r="J94" s="7">
        <v>292</v>
      </c>
      <c r="K94" s="7">
        <v>626</v>
      </c>
      <c r="L94" s="7">
        <v>341</v>
      </c>
      <c r="M94" s="7">
        <v>644</v>
      </c>
      <c r="N94" s="7">
        <v>273</v>
      </c>
      <c r="O94" s="7">
        <v>648</v>
      </c>
      <c r="P94" s="7">
        <v>337</v>
      </c>
      <c r="Q94" s="7">
        <v>634</v>
      </c>
      <c r="R94" s="7">
        <v>295</v>
      </c>
      <c r="S94" s="7">
        <v>638</v>
      </c>
    </row>
    <row r="95" spans="1:19" x14ac:dyDescent="0.2">
      <c r="A95" s="21" t="s">
        <v>64</v>
      </c>
      <c r="B95" s="20">
        <v>786</v>
      </c>
      <c r="C95" s="20">
        <v>9920</v>
      </c>
      <c r="D95" s="20">
        <v>913</v>
      </c>
      <c r="E95" s="20">
        <v>12054</v>
      </c>
      <c r="F95" s="20">
        <v>1091</v>
      </c>
      <c r="G95" s="20">
        <v>14826</v>
      </c>
      <c r="H95" s="20">
        <v>1312</v>
      </c>
      <c r="I95" s="20">
        <v>15449</v>
      </c>
      <c r="J95" s="20">
        <v>1289</v>
      </c>
      <c r="K95" s="20">
        <v>14451</v>
      </c>
      <c r="L95" s="20">
        <v>1252</v>
      </c>
      <c r="M95" s="20">
        <v>13151</v>
      </c>
      <c r="N95" s="20">
        <v>1284</v>
      </c>
      <c r="O95" s="20">
        <v>13519</v>
      </c>
      <c r="P95" s="20">
        <v>1118</v>
      </c>
      <c r="Q95" s="20">
        <v>11104</v>
      </c>
      <c r="R95" s="20">
        <v>1288</v>
      </c>
      <c r="S95" s="20">
        <v>13832</v>
      </c>
    </row>
    <row r="96" spans="1:19" x14ac:dyDescent="0.2">
      <c r="A96" s="22" t="s">
        <v>87</v>
      </c>
      <c r="B96" s="7">
        <v>139</v>
      </c>
      <c r="C96" s="7">
        <v>755</v>
      </c>
      <c r="D96" s="7">
        <v>144</v>
      </c>
      <c r="E96" s="7">
        <v>1059</v>
      </c>
      <c r="F96" s="7">
        <v>199</v>
      </c>
      <c r="G96" s="7">
        <v>1266</v>
      </c>
      <c r="H96" s="7">
        <v>254</v>
      </c>
      <c r="I96" s="7">
        <v>1524</v>
      </c>
      <c r="J96" s="7">
        <v>268</v>
      </c>
      <c r="K96" s="7">
        <v>1408</v>
      </c>
      <c r="L96" s="7">
        <v>243</v>
      </c>
      <c r="M96" s="7">
        <v>1295</v>
      </c>
      <c r="N96" s="7">
        <v>256</v>
      </c>
      <c r="O96" s="7">
        <v>1388</v>
      </c>
      <c r="P96" s="7">
        <v>217</v>
      </c>
      <c r="Q96" s="7">
        <v>1100</v>
      </c>
      <c r="R96" s="7">
        <v>245</v>
      </c>
      <c r="S96" s="7">
        <v>1138</v>
      </c>
    </row>
    <row r="97" spans="1:19" x14ac:dyDescent="0.2">
      <c r="A97" s="22" t="s">
        <v>52</v>
      </c>
      <c r="B97" s="7">
        <v>50</v>
      </c>
      <c r="C97" s="7">
        <v>2436</v>
      </c>
      <c r="D97" s="7">
        <v>43</v>
      </c>
      <c r="E97" s="7">
        <v>2847</v>
      </c>
      <c r="F97" s="7">
        <v>38</v>
      </c>
      <c r="G97" s="7">
        <v>3353</v>
      </c>
      <c r="H97" s="7">
        <v>54</v>
      </c>
      <c r="I97" s="7">
        <v>3433</v>
      </c>
      <c r="J97" s="7">
        <v>38</v>
      </c>
      <c r="K97" s="7">
        <v>2832</v>
      </c>
      <c r="L97" s="7">
        <v>38</v>
      </c>
      <c r="M97" s="7">
        <v>2169</v>
      </c>
      <c r="N97" s="7">
        <v>31</v>
      </c>
      <c r="O97" s="7">
        <v>2266</v>
      </c>
      <c r="P97" s="7">
        <v>31</v>
      </c>
      <c r="Q97" s="7">
        <v>1763</v>
      </c>
      <c r="R97" s="7">
        <v>32</v>
      </c>
      <c r="S97" s="7">
        <v>1818</v>
      </c>
    </row>
    <row r="98" spans="1:19" x14ac:dyDescent="0.2">
      <c r="A98" s="22" t="s">
        <v>88</v>
      </c>
      <c r="B98" s="7">
        <v>129</v>
      </c>
      <c r="C98" s="7">
        <v>522</v>
      </c>
      <c r="D98" s="7">
        <v>153</v>
      </c>
      <c r="E98" s="7">
        <v>639</v>
      </c>
      <c r="F98" s="7">
        <v>161</v>
      </c>
      <c r="G98" s="7">
        <v>773</v>
      </c>
      <c r="H98" s="7">
        <v>192</v>
      </c>
      <c r="I98" s="7">
        <v>831</v>
      </c>
      <c r="J98" s="7">
        <v>195</v>
      </c>
      <c r="K98" s="7">
        <v>885</v>
      </c>
      <c r="L98" s="7">
        <v>228</v>
      </c>
      <c r="M98" s="7">
        <v>826</v>
      </c>
      <c r="N98" s="7">
        <v>236</v>
      </c>
      <c r="O98" s="7">
        <v>929</v>
      </c>
      <c r="P98" s="7">
        <v>202</v>
      </c>
      <c r="Q98" s="7">
        <v>808</v>
      </c>
      <c r="R98" s="7">
        <v>261</v>
      </c>
      <c r="S98" s="7">
        <v>1062</v>
      </c>
    </row>
    <row r="99" spans="1:19" x14ac:dyDescent="0.2">
      <c r="A99" s="22" t="s">
        <v>109</v>
      </c>
      <c r="B99" s="7">
        <v>386</v>
      </c>
      <c r="C99" s="7">
        <v>5936</v>
      </c>
      <c r="D99" s="7">
        <v>429</v>
      </c>
      <c r="E99" s="7">
        <v>7183</v>
      </c>
      <c r="F99" s="7">
        <v>545</v>
      </c>
      <c r="G99" s="7">
        <v>8958</v>
      </c>
      <c r="H99" s="7">
        <v>628</v>
      </c>
      <c r="I99" s="7">
        <v>9016</v>
      </c>
      <c r="J99" s="7">
        <v>583</v>
      </c>
      <c r="K99" s="7">
        <v>8610</v>
      </c>
      <c r="L99" s="7">
        <v>508</v>
      </c>
      <c r="M99" s="7">
        <v>8113</v>
      </c>
      <c r="N99" s="7">
        <v>550</v>
      </c>
      <c r="O99" s="7">
        <v>8226</v>
      </c>
      <c r="P99" s="7">
        <v>441</v>
      </c>
      <c r="Q99" s="7">
        <v>6687</v>
      </c>
      <c r="R99" s="7">
        <v>561</v>
      </c>
      <c r="S99" s="7">
        <v>9072</v>
      </c>
    </row>
    <row r="100" spans="1:19" x14ac:dyDescent="0.2">
      <c r="A100" s="23" t="s">
        <v>90</v>
      </c>
      <c r="B100" s="11">
        <v>82</v>
      </c>
      <c r="C100" s="11">
        <v>271</v>
      </c>
      <c r="D100" s="11">
        <v>144</v>
      </c>
      <c r="E100" s="11">
        <v>326</v>
      </c>
      <c r="F100" s="11">
        <v>148</v>
      </c>
      <c r="G100" s="11">
        <v>476</v>
      </c>
      <c r="H100" s="11">
        <v>184</v>
      </c>
      <c r="I100" s="11">
        <v>645</v>
      </c>
      <c r="J100" s="11">
        <v>205</v>
      </c>
      <c r="K100" s="11">
        <v>716</v>
      </c>
      <c r="L100" s="11">
        <v>235</v>
      </c>
      <c r="M100" s="11">
        <v>748</v>
      </c>
      <c r="N100" s="11">
        <v>211</v>
      </c>
      <c r="O100" s="11">
        <v>710</v>
      </c>
      <c r="P100" s="11">
        <v>227</v>
      </c>
      <c r="Q100" s="11">
        <v>746</v>
      </c>
      <c r="R100" s="11">
        <v>189</v>
      </c>
      <c r="S100" s="11">
        <v>742</v>
      </c>
    </row>
    <row r="102" spans="1:19" x14ac:dyDescent="0.2">
      <c r="A102" s="13" t="s">
        <v>20</v>
      </c>
    </row>
    <row r="103" spans="1:19" x14ac:dyDescent="0.2">
      <c r="A103" s="13" t="s">
        <v>110</v>
      </c>
    </row>
    <row r="104" spans="1:19" x14ac:dyDescent="0.2">
      <c r="A104" s="13" t="s">
        <v>66</v>
      </c>
    </row>
    <row r="105" spans="1:19" x14ac:dyDescent="0.2">
      <c r="A105" s="13" t="s">
        <v>32</v>
      </c>
    </row>
    <row r="106" spans="1:19" x14ac:dyDescent="0.2">
      <c r="A106" s="13"/>
    </row>
    <row r="107" spans="1:19" x14ac:dyDescent="0.2">
      <c r="A107" s="13" t="s">
        <v>141</v>
      </c>
    </row>
    <row r="108" spans="1:19" x14ac:dyDescent="0.2">
      <c r="A108" s="13" t="s">
        <v>276</v>
      </c>
    </row>
  </sheetData>
  <mergeCells count="10">
    <mergeCell ref="L5:M5"/>
    <mergeCell ref="N5:O5"/>
    <mergeCell ref="P5:Q5"/>
    <mergeCell ref="R5:S5"/>
    <mergeCell ref="B7:S7"/>
    <mergeCell ref="B5:C5"/>
    <mergeCell ref="D5:E5"/>
    <mergeCell ref="F5:G5"/>
    <mergeCell ref="H5:I5"/>
    <mergeCell ref="J5:K5"/>
  </mergeCells>
  <conditionalFormatting sqref="B9:S38">
    <cfRule type="expression" dxfId="5" priority="3">
      <formula>B9=2</formula>
    </cfRule>
  </conditionalFormatting>
  <conditionalFormatting sqref="B40:S69">
    <cfRule type="expression" dxfId="4" priority="2">
      <formula>B40=2</formula>
    </cfRule>
  </conditionalFormatting>
  <conditionalFormatting sqref="B71:S100">
    <cfRule type="expression" dxfId="3" priority="1">
      <formula>B71=2</formula>
    </cfRule>
  </conditionalFormatting>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107"/>
  <sheetViews>
    <sheetView showGridLines="0" workbookViewId="0">
      <pane xSplit="1" ySplit="7" topLeftCell="B89"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HYPERLINK("#'Contents'!A31", "Link to contents")</f>
        <v>Link to contents</v>
      </c>
    </row>
    <row r="3" spans="1:19" ht="15" x14ac:dyDescent="0.25">
      <c r="A3" s="2" t="s">
        <v>112</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58</v>
      </c>
      <c r="C6" s="5" t="s">
        <v>59</v>
      </c>
      <c r="D6" s="5" t="s">
        <v>58</v>
      </c>
      <c r="E6" s="5" t="s">
        <v>59</v>
      </c>
      <c r="F6" s="5" t="s">
        <v>58</v>
      </c>
      <c r="G6" s="5" t="s">
        <v>59</v>
      </c>
      <c r="H6" s="5" t="s">
        <v>58</v>
      </c>
      <c r="I6" s="5" t="s">
        <v>59</v>
      </c>
      <c r="J6" s="5" t="s">
        <v>58</v>
      </c>
      <c r="K6" s="5" t="s">
        <v>59</v>
      </c>
      <c r="L6" s="5" t="s">
        <v>58</v>
      </c>
      <c r="M6" s="5" t="s">
        <v>59</v>
      </c>
      <c r="N6" s="5" t="s">
        <v>58</v>
      </c>
      <c r="O6" s="5" t="s">
        <v>59</v>
      </c>
      <c r="P6" s="5" t="s">
        <v>58</v>
      </c>
      <c r="Q6" s="5" t="s">
        <v>59</v>
      </c>
      <c r="R6" s="5" t="s">
        <v>58</v>
      </c>
      <c r="S6" s="5" t="s">
        <v>59</v>
      </c>
    </row>
    <row r="7" spans="1:19" x14ac:dyDescent="0.2">
      <c r="A7" s="6"/>
      <c r="B7" s="91" t="s">
        <v>69</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60</v>
      </c>
      <c r="B9" s="25">
        <v>87.331749802058596</v>
      </c>
      <c r="C9" s="25">
        <v>12.668250197941401</v>
      </c>
      <c r="D9" s="25">
        <v>87.839586028460502</v>
      </c>
      <c r="E9" s="25">
        <v>12.1604139715395</v>
      </c>
      <c r="F9" s="25">
        <v>87.242128121606996</v>
      </c>
      <c r="G9" s="25">
        <v>12.7578718783931</v>
      </c>
      <c r="H9" s="25">
        <v>87.368946580129801</v>
      </c>
      <c r="I9" s="25">
        <v>12.6310534198702</v>
      </c>
      <c r="J9" s="25">
        <v>89.251336898395706</v>
      </c>
      <c r="K9" s="25">
        <v>10.748663101604301</v>
      </c>
      <c r="L9" s="25">
        <v>88.222582387898399</v>
      </c>
      <c r="M9" s="25">
        <v>11.777417612101599</v>
      </c>
      <c r="N9" s="25">
        <v>88.253968253968296</v>
      </c>
      <c r="O9" s="25">
        <v>11.746031746031701</v>
      </c>
      <c r="P9" s="25">
        <v>85.898261429491299</v>
      </c>
      <c r="Q9" s="25">
        <v>14.101738570508701</v>
      </c>
      <c r="R9" s="25">
        <v>84.884248751702202</v>
      </c>
      <c r="S9" s="25">
        <v>15.1157512482978</v>
      </c>
    </row>
    <row r="10" spans="1:19" x14ac:dyDescent="0.2">
      <c r="A10" s="22" t="s">
        <v>87</v>
      </c>
      <c r="B10" s="17">
        <v>98.076923076923094</v>
      </c>
      <c r="C10" s="17">
        <v>1.92307692307692</v>
      </c>
      <c r="D10" s="17">
        <v>96.026490066225193</v>
      </c>
      <c r="E10" s="17">
        <v>3.9735099337748299</v>
      </c>
      <c r="F10" s="17">
        <v>97.674418604651194</v>
      </c>
      <c r="G10" s="17">
        <v>2.32558139534884</v>
      </c>
      <c r="H10" s="17">
        <v>97.021276595744695</v>
      </c>
      <c r="I10" s="17">
        <v>2.9787234042553199</v>
      </c>
      <c r="J10" s="17">
        <v>98.019801980197997</v>
      </c>
      <c r="K10" s="17">
        <v>1.98019801980198</v>
      </c>
      <c r="L10" s="17">
        <v>97.872340425531902</v>
      </c>
      <c r="M10" s="17">
        <v>2.12765957446809</v>
      </c>
      <c r="N10" s="17">
        <v>97.058823529411796</v>
      </c>
      <c r="O10" s="17">
        <v>2.9411764705882399</v>
      </c>
      <c r="P10" s="17">
        <v>96.571428571428598</v>
      </c>
      <c r="Q10" s="17">
        <v>3.4285714285714302</v>
      </c>
      <c r="R10" s="17">
        <v>97.837837837837796</v>
      </c>
      <c r="S10" s="17">
        <v>2.1621621621621601</v>
      </c>
    </row>
    <row r="11" spans="1:19" x14ac:dyDescent="0.2">
      <c r="A11" s="22" t="s">
        <v>52</v>
      </c>
      <c r="B11" s="17">
        <v>72.6666666666667</v>
      </c>
      <c r="C11" s="17">
        <v>27.3333333333333</v>
      </c>
      <c r="D11" s="17">
        <v>69.387755102040799</v>
      </c>
      <c r="E11" s="17">
        <v>30.612244897959201</v>
      </c>
      <c r="F11" s="17">
        <v>59.016393442622899</v>
      </c>
      <c r="G11" s="17">
        <v>40.983606557377101</v>
      </c>
      <c r="H11" s="17">
        <v>71.069182389937097</v>
      </c>
      <c r="I11" s="17">
        <v>28.930817610062899</v>
      </c>
      <c r="J11" s="17">
        <v>69.753086419753103</v>
      </c>
      <c r="K11" s="17">
        <v>30.2469135802469</v>
      </c>
      <c r="L11" s="17">
        <v>63.120567375886502</v>
      </c>
      <c r="M11" s="17">
        <v>36.879432624113498</v>
      </c>
      <c r="N11" s="17">
        <v>64.285714285714306</v>
      </c>
      <c r="O11" s="17">
        <v>35.714285714285701</v>
      </c>
      <c r="P11" s="17">
        <v>60.4166666666667</v>
      </c>
      <c r="Q11" s="17">
        <v>39.5833333333333</v>
      </c>
      <c r="R11" s="17">
        <v>64.179104477611901</v>
      </c>
      <c r="S11" s="17">
        <v>35.820895522388099</v>
      </c>
    </row>
    <row r="12" spans="1:19" x14ac:dyDescent="0.2">
      <c r="A12" s="22" t="s">
        <v>88</v>
      </c>
      <c r="B12" s="17">
        <v>92.982456140350905</v>
      </c>
      <c r="C12" s="17">
        <v>7.0175438596491198</v>
      </c>
      <c r="D12" s="17">
        <v>91.891891891891902</v>
      </c>
      <c r="E12" s="17">
        <v>8.1081081081081106</v>
      </c>
      <c r="F12" s="17">
        <v>92.631578947368396</v>
      </c>
      <c r="G12" s="17">
        <v>7.3684210526315796</v>
      </c>
      <c r="H12" s="17">
        <v>85.950413223140501</v>
      </c>
      <c r="I12" s="17">
        <v>14.049586776859501</v>
      </c>
      <c r="J12" s="17">
        <v>94.339622641509393</v>
      </c>
      <c r="K12" s="17">
        <v>5.6603773584905701</v>
      </c>
      <c r="L12" s="17">
        <v>94.615384615384599</v>
      </c>
      <c r="M12" s="17">
        <v>5.3846153846153904</v>
      </c>
      <c r="N12" s="17">
        <v>91.525423728813607</v>
      </c>
      <c r="O12" s="17">
        <v>8.4745762711864394</v>
      </c>
      <c r="P12" s="17">
        <v>90.090090090090101</v>
      </c>
      <c r="Q12" s="17">
        <v>9.9099099099099099</v>
      </c>
      <c r="R12" s="17">
        <v>90.055248618784503</v>
      </c>
      <c r="S12" s="17">
        <v>9.94475138121547</v>
      </c>
    </row>
    <row r="13" spans="1:19" x14ac:dyDescent="0.2">
      <c r="A13" s="22" t="s">
        <v>109</v>
      </c>
      <c r="B13" s="17">
        <v>87.788778877887793</v>
      </c>
      <c r="C13" s="17">
        <v>12.2112211221122</v>
      </c>
      <c r="D13" s="17">
        <v>88.240574506283707</v>
      </c>
      <c r="E13" s="17">
        <v>11.7594254937163</v>
      </c>
      <c r="F13" s="17">
        <v>88.608562691131496</v>
      </c>
      <c r="G13" s="17">
        <v>11.3914373088685</v>
      </c>
      <c r="H13" s="17">
        <v>86.799410029498503</v>
      </c>
      <c r="I13" s="17">
        <v>13.2005899705015</v>
      </c>
      <c r="J13" s="17">
        <v>89.147286821705407</v>
      </c>
      <c r="K13" s="17">
        <v>10.8527131782946</v>
      </c>
      <c r="L13" s="17">
        <v>87.990580847723706</v>
      </c>
      <c r="M13" s="17">
        <v>12.009419152276299</v>
      </c>
      <c r="N13" s="17">
        <v>88.377358490565996</v>
      </c>
      <c r="O13" s="17">
        <v>11.622641509434001</v>
      </c>
      <c r="P13" s="17">
        <v>84.962406015037601</v>
      </c>
      <c r="Q13" s="17">
        <v>15.037593984962401</v>
      </c>
      <c r="R13" s="17">
        <v>83.775252525252498</v>
      </c>
      <c r="S13" s="17">
        <v>16.224747474747499</v>
      </c>
    </row>
    <row r="14" spans="1:19" x14ac:dyDescent="0.2">
      <c r="A14" s="22" t="s">
        <v>90</v>
      </c>
      <c r="B14" s="17">
        <v>95.348837209302303</v>
      </c>
      <c r="C14" s="17">
        <v>4.6511627906976702</v>
      </c>
      <c r="D14" s="17">
        <v>100</v>
      </c>
      <c r="E14" s="17">
        <v>0</v>
      </c>
      <c r="F14" s="17">
        <v>100</v>
      </c>
      <c r="G14" s="17">
        <v>0</v>
      </c>
      <c r="H14" s="17">
        <v>96.969696969696997</v>
      </c>
      <c r="I14" s="17">
        <v>3.0303030303030298</v>
      </c>
      <c r="J14" s="17">
        <v>98.181818181818201</v>
      </c>
      <c r="K14" s="17">
        <v>1.8181818181818199</v>
      </c>
      <c r="L14" s="17">
        <v>98.305084745762699</v>
      </c>
      <c r="M14" s="17">
        <v>1.6949152542372901</v>
      </c>
      <c r="N14" s="17">
        <v>98.058252427184499</v>
      </c>
      <c r="O14" s="17">
        <v>1.94174757281553</v>
      </c>
      <c r="P14" s="17">
        <v>96.261682242990702</v>
      </c>
      <c r="Q14" s="17">
        <v>3.7383177570093502</v>
      </c>
      <c r="R14" s="17">
        <v>94.9579831932773</v>
      </c>
      <c r="S14" s="17">
        <v>5.0420168067226898</v>
      </c>
    </row>
    <row r="15" spans="1:19" x14ac:dyDescent="0.2">
      <c r="A15" s="21" t="s">
        <v>61</v>
      </c>
      <c r="B15" s="25">
        <v>45.6916996047431</v>
      </c>
      <c r="C15" s="25">
        <v>54.3083003952569</v>
      </c>
      <c r="D15" s="25">
        <v>47.736093143596399</v>
      </c>
      <c r="E15" s="25">
        <v>52.263906856403601</v>
      </c>
      <c r="F15" s="25">
        <v>49.077090119435397</v>
      </c>
      <c r="G15" s="25">
        <v>50.922909880564603</v>
      </c>
      <c r="H15" s="25">
        <v>52.021967049425903</v>
      </c>
      <c r="I15" s="25">
        <v>47.978032950574097</v>
      </c>
      <c r="J15" s="25">
        <v>54.487179487179503</v>
      </c>
      <c r="K15" s="25">
        <v>45.512820512820497</v>
      </c>
      <c r="L15" s="25">
        <v>55.945945945945901</v>
      </c>
      <c r="M15" s="25">
        <v>44.054054054054099</v>
      </c>
      <c r="N15" s="25">
        <v>57.460317460317498</v>
      </c>
      <c r="O15" s="25">
        <v>42.539682539682502</v>
      </c>
      <c r="P15" s="25">
        <v>56.3507414571244</v>
      </c>
      <c r="Q15" s="25">
        <v>43.6492585428756</v>
      </c>
      <c r="R15" s="25">
        <v>52.6554698138902</v>
      </c>
      <c r="S15" s="25">
        <v>47.3445301861098</v>
      </c>
    </row>
    <row r="16" spans="1:19" x14ac:dyDescent="0.2">
      <c r="A16" s="22" t="s">
        <v>87</v>
      </c>
      <c r="B16" s="17">
        <v>70.476190476190496</v>
      </c>
      <c r="C16" s="17">
        <v>29.523809523809501</v>
      </c>
      <c r="D16" s="17">
        <v>69.078947368421098</v>
      </c>
      <c r="E16" s="17">
        <v>30.921052631578899</v>
      </c>
      <c r="F16" s="17">
        <v>74.853801169590596</v>
      </c>
      <c r="G16" s="17">
        <v>25.1461988304094</v>
      </c>
      <c r="H16" s="17">
        <v>79.237288135593204</v>
      </c>
      <c r="I16" s="17">
        <v>20.7627118644068</v>
      </c>
      <c r="J16" s="17">
        <v>83.251231527093594</v>
      </c>
      <c r="K16" s="17">
        <v>16.748768472906399</v>
      </c>
      <c r="L16" s="17">
        <v>77.659574468085097</v>
      </c>
      <c r="M16" s="17">
        <v>22.340425531914899</v>
      </c>
      <c r="N16" s="17">
        <v>78.048780487804905</v>
      </c>
      <c r="O16" s="17">
        <v>21.951219512195099</v>
      </c>
      <c r="P16" s="17">
        <v>83.3333333333333</v>
      </c>
      <c r="Q16" s="17">
        <v>16.6666666666667</v>
      </c>
      <c r="R16" s="17">
        <v>81.182795698924707</v>
      </c>
      <c r="S16" s="17">
        <v>18.8172043010753</v>
      </c>
    </row>
    <row r="17" spans="1:19" x14ac:dyDescent="0.2">
      <c r="A17" s="22" t="s">
        <v>52</v>
      </c>
      <c r="B17" s="17">
        <v>17.3333333333333</v>
      </c>
      <c r="C17" s="17">
        <v>82.6666666666667</v>
      </c>
      <c r="D17" s="17">
        <v>19.727891156462601</v>
      </c>
      <c r="E17" s="17">
        <v>80.272108843537396</v>
      </c>
      <c r="F17" s="17">
        <v>15.8469945355191</v>
      </c>
      <c r="G17" s="17">
        <v>84.153005464480898</v>
      </c>
      <c r="H17" s="17">
        <v>20.125786163522001</v>
      </c>
      <c r="I17" s="17">
        <v>79.874213836478006</v>
      </c>
      <c r="J17" s="17">
        <v>18.518518518518501</v>
      </c>
      <c r="K17" s="17">
        <v>81.481481481481495</v>
      </c>
      <c r="L17" s="17">
        <v>15.6028368794326</v>
      </c>
      <c r="M17" s="17">
        <v>84.397163120567399</v>
      </c>
      <c r="N17" s="17">
        <v>20.714285714285701</v>
      </c>
      <c r="O17" s="17">
        <v>79.285714285714306</v>
      </c>
      <c r="P17" s="17">
        <v>18.75</v>
      </c>
      <c r="Q17" s="17">
        <v>81.25</v>
      </c>
      <c r="R17" s="17">
        <v>17.164179104477601</v>
      </c>
      <c r="S17" s="17">
        <v>82.835820895522403</v>
      </c>
    </row>
    <row r="18" spans="1:19" x14ac:dyDescent="0.2">
      <c r="A18" s="22" t="s">
        <v>88</v>
      </c>
      <c r="B18" s="17">
        <v>53.448275862069003</v>
      </c>
      <c r="C18" s="17">
        <v>46.551724137930997</v>
      </c>
      <c r="D18" s="17">
        <v>41.891891891891902</v>
      </c>
      <c r="E18" s="17">
        <v>58.108108108108098</v>
      </c>
      <c r="F18" s="17">
        <v>57.2916666666667</v>
      </c>
      <c r="G18" s="17">
        <v>42.7083333333333</v>
      </c>
      <c r="H18" s="17">
        <v>54.545454545454497</v>
      </c>
      <c r="I18" s="17">
        <v>45.454545454545503</v>
      </c>
      <c r="J18" s="17">
        <v>59.813084112149497</v>
      </c>
      <c r="K18" s="17">
        <v>40.186915887850503</v>
      </c>
      <c r="L18" s="17">
        <v>60.769230769230802</v>
      </c>
      <c r="M18" s="17">
        <v>39.230769230769198</v>
      </c>
      <c r="N18" s="17">
        <v>63.559322033898297</v>
      </c>
      <c r="O18" s="17">
        <v>36.440677966101703</v>
      </c>
      <c r="P18" s="17">
        <v>65.765765765765806</v>
      </c>
      <c r="Q18" s="17">
        <v>34.234234234234201</v>
      </c>
      <c r="R18" s="17">
        <v>61.878453038674003</v>
      </c>
      <c r="S18" s="17">
        <v>38.121546961325997</v>
      </c>
    </row>
    <row r="19" spans="1:19" x14ac:dyDescent="0.2">
      <c r="A19" s="22" t="s">
        <v>109</v>
      </c>
      <c r="B19" s="17">
        <v>45.764576457645802</v>
      </c>
      <c r="C19" s="17">
        <v>54.235423542354198</v>
      </c>
      <c r="D19" s="17">
        <v>47.0377019748653</v>
      </c>
      <c r="E19" s="17">
        <v>52.962298025134601</v>
      </c>
      <c r="F19" s="17">
        <v>47.706422018348597</v>
      </c>
      <c r="G19" s="17">
        <v>52.293577981651403</v>
      </c>
      <c r="H19" s="17">
        <v>48.303834808259602</v>
      </c>
      <c r="I19" s="17">
        <v>51.696165191740398</v>
      </c>
      <c r="J19" s="17">
        <v>51.860465116279101</v>
      </c>
      <c r="K19" s="17">
        <v>48.139534883720899</v>
      </c>
      <c r="L19" s="17">
        <v>54.003139717425398</v>
      </c>
      <c r="M19" s="17">
        <v>45.996860282574602</v>
      </c>
      <c r="N19" s="17">
        <v>55.698113207547202</v>
      </c>
      <c r="O19" s="17">
        <v>44.301886792452798</v>
      </c>
      <c r="P19" s="17">
        <v>51.315789473684198</v>
      </c>
      <c r="Q19" s="17">
        <v>48.684210526315802</v>
      </c>
      <c r="R19" s="17">
        <v>49.3055555555556</v>
      </c>
      <c r="S19" s="17">
        <v>50.6944444444444</v>
      </c>
    </row>
    <row r="20" spans="1:19" x14ac:dyDescent="0.2">
      <c r="A20" s="22" t="s">
        <v>90</v>
      </c>
      <c r="B20" s="17">
        <v>72.093023255813904</v>
      </c>
      <c r="C20" s="17">
        <v>27.906976744186</v>
      </c>
      <c r="D20" s="17">
        <v>83.0508474576271</v>
      </c>
      <c r="E20" s="17">
        <v>16.9491525423729</v>
      </c>
      <c r="F20" s="17">
        <v>80.952380952380906</v>
      </c>
      <c r="G20" s="17">
        <v>19.047619047619001</v>
      </c>
      <c r="H20" s="17">
        <v>77.862595419847295</v>
      </c>
      <c r="I20" s="17">
        <v>22.137404580152701</v>
      </c>
      <c r="J20" s="17">
        <v>80</v>
      </c>
      <c r="K20" s="17">
        <v>20</v>
      </c>
      <c r="L20" s="17">
        <v>85.470085470085493</v>
      </c>
      <c r="M20" s="17">
        <v>14.5299145299145</v>
      </c>
      <c r="N20" s="17">
        <v>82.352941176470594</v>
      </c>
      <c r="O20" s="17">
        <v>17.647058823529399</v>
      </c>
      <c r="P20" s="17">
        <v>86.792452830188694</v>
      </c>
      <c r="Q20" s="17">
        <v>13.207547169811299</v>
      </c>
      <c r="R20" s="17">
        <v>78.813559322033896</v>
      </c>
      <c r="S20" s="17">
        <v>21.1864406779661</v>
      </c>
    </row>
    <row r="21" spans="1:19" x14ac:dyDescent="0.2">
      <c r="A21" s="21" t="s">
        <v>62</v>
      </c>
      <c r="B21" s="25">
        <v>2.8436018957345999</v>
      </c>
      <c r="C21" s="25">
        <v>97.156398104265406</v>
      </c>
      <c r="D21" s="25">
        <v>2.7131782945736398</v>
      </c>
      <c r="E21" s="25">
        <v>97.286821705426306</v>
      </c>
      <c r="F21" s="25">
        <v>3.3713974986405701</v>
      </c>
      <c r="G21" s="25">
        <v>96.628602501359396</v>
      </c>
      <c r="H21" s="25">
        <v>2.7445109780439099</v>
      </c>
      <c r="I21" s="25">
        <v>97.255489021956095</v>
      </c>
      <c r="J21" s="25">
        <v>3.31196581196581</v>
      </c>
      <c r="K21" s="25">
        <v>96.688034188034194</v>
      </c>
      <c r="L21" s="25">
        <v>2.8169014084507</v>
      </c>
      <c r="M21" s="25">
        <v>97.183098591549296</v>
      </c>
      <c r="N21" s="25">
        <v>2.7527792482795101</v>
      </c>
      <c r="O21" s="25">
        <v>97.247220751720505</v>
      </c>
      <c r="P21" s="25">
        <v>2.5128865979381398</v>
      </c>
      <c r="Q21" s="25">
        <v>97.487113402061894</v>
      </c>
      <c r="R21" s="25">
        <v>3.40290381125227</v>
      </c>
      <c r="S21" s="25">
        <v>96.597096188747699</v>
      </c>
    </row>
    <row r="22" spans="1:19" x14ac:dyDescent="0.2">
      <c r="A22" s="22" t="s">
        <v>87</v>
      </c>
      <c r="B22" s="17">
        <v>3.8095238095238102</v>
      </c>
      <c r="C22" s="17">
        <v>96.190476190476204</v>
      </c>
      <c r="D22" s="17">
        <v>3.9735099337748299</v>
      </c>
      <c r="E22" s="17">
        <v>96.026490066225193</v>
      </c>
      <c r="F22" s="17">
        <v>4.0935672514619901</v>
      </c>
      <c r="G22" s="17">
        <v>95.906432748537995</v>
      </c>
      <c r="H22" s="17">
        <v>3.3898305084745801</v>
      </c>
      <c r="I22" s="17">
        <v>96.610169491525397</v>
      </c>
      <c r="J22" s="17">
        <v>0.98522167487684698</v>
      </c>
      <c r="K22" s="17">
        <v>99.014778325123203</v>
      </c>
      <c r="L22" s="17">
        <v>2.1505376344085998</v>
      </c>
      <c r="M22" s="17">
        <v>97.849462365591407</v>
      </c>
      <c r="N22" s="17">
        <v>4.9019607843137303</v>
      </c>
      <c r="O22" s="17">
        <v>95.098039215686299</v>
      </c>
      <c r="P22" s="17">
        <v>1.15606936416185</v>
      </c>
      <c r="Q22" s="17">
        <v>98.843930635838106</v>
      </c>
      <c r="R22" s="17">
        <v>2.1621621621621601</v>
      </c>
      <c r="S22" s="17">
        <v>97.837837837837796</v>
      </c>
    </row>
    <row r="23" spans="1:19" x14ac:dyDescent="0.2">
      <c r="A23" s="22" t="s">
        <v>52</v>
      </c>
      <c r="B23" s="17">
        <v>1.32450331125828</v>
      </c>
      <c r="C23" s="17">
        <v>98.675496688741703</v>
      </c>
      <c r="D23" s="17">
        <v>2.7027027027027</v>
      </c>
      <c r="E23" s="17">
        <v>97.297297297297305</v>
      </c>
      <c r="F23" s="17">
        <v>2.20994475138122</v>
      </c>
      <c r="G23" s="17">
        <v>97.790055248618799</v>
      </c>
      <c r="H23" s="17">
        <v>2.5316455696202498</v>
      </c>
      <c r="I23" s="17">
        <v>97.468354430379705</v>
      </c>
      <c r="J23" s="17">
        <v>3.7267080745341601</v>
      </c>
      <c r="K23" s="17">
        <v>96.273291925465799</v>
      </c>
      <c r="L23" s="17">
        <v>1.4285714285714299</v>
      </c>
      <c r="M23" s="17">
        <v>98.571428571428598</v>
      </c>
      <c r="N23" s="17">
        <v>1.4184397163120599</v>
      </c>
      <c r="O23" s="17">
        <v>98.581560283687907</v>
      </c>
      <c r="P23" s="17">
        <v>2.0618556701030899</v>
      </c>
      <c r="Q23" s="17">
        <v>97.9381443298969</v>
      </c>
      <c r="R23" s="17">
        <v>2.9629629629629601</v>
      </c>
      <c r="S23" s="17">
        <v>97.037037037036995</v>
      </c>
    </row>
    <row r="24" spans="1:19" x14ac:dyDescent="0.2">
      <c r="A24" s="22" t="s">
        <v>88</v>
      </c>
      <c r="B24" s="17">
        <v>6.8965517241379297</v>
      </c>
      <c r="C24" s="17">
        <v>93.103448275862107</v>
      </c>
      <c r="D24" s="17">
        <v>2.6666666666666701</v>
      </c>
      <c r="E24" s="17">
        <v>97.3333333333333</v>
      </c>
      <c r="F24" s="17">
        <v>4.2105263157894699</v>
      </c>
      <c r="G24" s="17">
        <v>95.789473684210506</v>
      </c>
      <c r="H24" s="17">
        <v>3.27868852459016</v>
      </c>
      <c r="I24" s="17">
        <v>96.721311475409806</v>
      </c>
      <c r="J24" s="17">
        <v>3.7037037037037002</v>
      </c>
      <c r="K24" s="17">
        <v>96.296296296296305</v>
      </c>
      <c r="L24" s="17">
        <v>1.55038759689922</v>
      </c>
      <c r="M24" s="17">
        <v>98.449612403100801</v>
      </c>
      <c r="N24" s="17">
        <v>1.70940170940171</v>
      </c>
      <c r="O24" s="17">
        <v>98.290598290598297</v>
      </c>
      <c r="P24" s="17">
        <v>1.78571428571429</v>
      </c>
      <c r="Q24" s="17">
        <v>98.214285714285694</v>
      </c>
      <c r="R24" s="17">
        <v>1.10497237569061</v>
      </c>
      <c r="S24" s="17">
        <v>98.895027624309407</v>
      </c>
    </row>
    <row r="25" spans="1:19" x14ac:dyDescent="0.2">
      <c r="A25" s="22" t="s">
        <v>109</v>
      </c>
      <c r="B25" s="17">
        <v>2.6402640264026398</v>
      </c>
      <c r="C25" s="17">
        <v>97.359735973597395</v>
      </c>
      <c r="D25" s="17">
        <v>2.6929982046678602</v>
      </c>
      <c r="E25" s="17">
        <v>97.307001795332098</v>
      </c>
      <c r="F25" s="17">
        <v>3.5932721712538198</v>
      </c>
      <c r="G25" s="17">
        <v>96.406727828746199</v>
      </c>
      <c r="H25" s="17">
        <v>2.8761061946902702</v>
      </c>
      <c r="I25" s="17">
        <v>97.123893805309706</v>
      </c>
      <c r="J25" s="17">
        <v>3.87596899224806</v>
      </c>
      <c r="K25" s="17">
        <v>96.124031007751896</v>
      </c>
      <c r="L25" s="17">
        <v>3.45368916797488</v>
      </c>
      <c r="M25" s="17">
        <v>96.5463108320251</v>
      </c>
      <c r="N25" s="17">
        <v>2.8679245283018902</v>
      </c>
      <c r="O25" s="17">
        <v>97.132075471698101</v>
      </c>
      <c r="P25" s="17">
        <v>3.1015037593985002</v>
      </c>
      <c r="Q25" s="17">
        <v>96.898496240601503</v>
      </c>
      <c r="R25" s="17">
        <v>3.9772727272727302</v>
      </c>
      <c r="S25" s="17">
        <v>96.022727272727295</v>
      </c>
    </row>
    <row r="26" spans="1:19" x14ac:dyDescent="0.2">
      <c r="A26" s="22" t="s">
        <v>90</v>
      </c>
      <c r="B26" s="17">
        <v>4.6511627906976702</v>
      </c>
      <c r="C26" s="17">
        <v>95.348837209302303</v>
      </c>
      <c r="D26" s="17">
        <v>0</v>
      </c>
      <c r="E26" s="17">
        <v>100</v>
      </c>
      <c r="F26" s="17">
        <v>0</v>
      </c>
      <c r="G26" s="17">
        <v>100</v>
      </c>
      <c r="H26" s="17">
        <v>0</v>
      </c>
      <c r="I26" s="17">
        <v>100</v>
      </c>
      <c r="J26" s="17">
        <v>0</v>
      </c>
      <c r="K26" s="17">
        <v>100</v>
      </c>
      <c r="L26" s="17">
        <v>0</v>
      </c>
      <c r="M26" s="17">
        <v>100</v>
      </c>
      <c r="N26" s="17">
        <v>0</v>
      </c>
      <c r="O26" s="17">
        <v>100</v>
      </c>
      <c r="P26" s="17">
        <v>0</v>
      </c>
      <c r="Q26" s="17">
        <v>100</v>
      </c>
      <c r="R26" s="17">
        <v>1.6806722689075599</v>
      </c>
      <c r="S26" s="17">
        <v>98.3193277310924</v>
      </c>
    </row>
    <row r="27" spans="1:19" x14ac:dyDescent="0.2">
      <c r="A27" s="21" t="s">
        <v>63</v>
      </c>
      <c r="B27" s="25">
        <v>33.833992094861699</v>
      </c>
      <c r="C27" s="25">
        <v>66.166007905138301</v>
      </c>
      <c r="D27" s="25">
        <v>33.290239172592102</v>
      </c>
      <c r="E27" s="25">
        <v>66.709760827407905</v>
      </c>
      <c r="F27" s="25">
        <v>31.161780673181301</v>
      </c>
      <c r="G27" s="25">
        <v>68.838219326818702</v>
      </c>
      <c r="H27" s="25">
        <v>30.339321357285399</v>
      </c>
      <c r="I27" s="25">
        <v>69.660678642714601</v>
      </c>
      <c r="J27" s="25">
        <v>30.769230769230798</v>
      </c>
      <c r="K27" s="25">
        <v>69.230769230769198</v>
      </c>
      <c r="L27" s="25">
        <v>33.027027027027003</v>
      </c>
      <c r="M27" s="25">
        <v>66.972972972972997</v>
      </c>
      <c r="N27" s="25">
        <v>33.650793650793702</v>
      </c>
      <c r="O27" s="25">
        <v>66.349206349206298</v>
      </c>
      <c r="P27" s="25">
        <v>30.1096067053514</v>
      </c>
      <c r="Q27" s="25">
        <v>69.890393294648604</v>
      </c>
      <c r="R27" s="25">
        <v>30.549251021334499</v>
      </c>
      <c r="S27" s="25">
        <v>69.450748978665501</v>
      </c>
    </row>
    <row r="28" spans="1:19" x14ac:dyDescent="0.2">
      <c r="A28" s="22" t="s">
        <v>87</v>
      </c>
      <c r="B28" s="17">
        <v>35.238095238095198</v>
      </c>
      <c r="C28" s="17">
        <v>64.761904761904802</v>
      </c>
      <c r="D28" s="17">
        <v>36.842105263157897</v>
      </c>
      <c r="E28" s="17">
        <v>63.157894736842103</v>
      </c>
      <c r="F28" s="17">
        <v>38.596491228070199</v>
      </c>
      <c r="G28" s="17">
        <v>61.403508771929801</v>
      </c>
      <c r="H28" s="17">
        <v>36.440677966101703</v>
      </c>
      <c r="I28" s="17">
        <v>63.559322033898297</v>
      </c>
      <c r="J28" s="17">
        <v>28.571428571428601</v>
      </c>
      <c r="K28" s="17">
        <v>71.428571428571402</v>
      </c>
      <c r="L28" s="17">
        <v>32.978723404255298</v>
      </c>
      <c r="M28" s="17">
        <v>67.021276595744695</v>
      </c>
      <c r="N28" s="17">
        <v>39.512195121951201</v>
      </c>
      <c r="O28" s="17">
        <v>60.487804878048799</v>
      </c>
      <c r="P28" s="17">
        <v>32.183908045976999</v>
      </c>
      <c r="Q28" s="17">
        <v>67.816091954022994</v>
      </c>
      <c r="R28" s="17">
        <v>34.946236559139798</v>
      </c>
      <c r="S28" s="17">
        <v>65.053763440860195</v>
      </c>
    </row>
    <row r="29" spans="1:19" x14ac:dyDescent="0.2">
      <c r="A29" s="22" t="s">
        <v>52</v>
      </c>
      <c r="B29" s="17">
        <v>17.3333333333333</v>
      </c>
      <c r="C29" s="17">
        <v>82.6666666666667</v>
      </c>
      <c r="D29" s="17">
        <v>14.965986394557801</v>
      </c>
      <c r="E29" s="17">
        <v>85.034013605442198</v>
      </c>
      <c r="F29" s="17">
        <v>12.021857923497301</v>
      </c>
      <c r="G29" s="17">
        <v>87.978142076502706</v>
      </c>
      <c r="H29" s="17">
        <v>15.094339622641501</v>
      </c>
      <c r="I29" s="17">
        <v>84.905660377358501</v>
      </c>
      <c r="J29" s="17">
        <v>12.3456790123457</v>
      </c>
      <c r="K29" s="17">
        <v>87.654320987654302</v>
      </c>
      <c r="L29" s="17">
        <v>12.056737588652499</v>
      </c>
      <c r="M29" s="17">
        <v>87.943262411347504</v>
      </c>
      <c r="N29" s="17">
        <v>17.8571428571429</v>
      </c>
      <c r="O29" s="17">
        <v>82.142857142857096</v>
      </c>
      <c r="P29" s="17">
        <v>16.6666666666667</v>
      </c>
      <c r="Q29" s="17">
        <v>83.3333333333333</v>
      </c>
      <c r="R29" s="17">
        <v>14.9253731343284</v>
      </c>
      <c r="S29" s="17">
        <v>85.074626865671604</v>
      </c>
    </row>
    <row r="30" spans="1:19" x14ac:dyDescent="0.2">
      <c r="A30" s="22" t="s">
        <v>88</v>
      </c>
      <c r="B30" s="17">
        <v>31.034482758620701</v>
      </c>
      <c r="C30" s="17">
        <v>68.965517241379303</v>
      </c>
      <c r="D30" s="17">
        <v>35.135135135135101</v>
      </c>
      <c r="E30" s="17">
        <v>64.864864864864899</v>
      </c>
      <c r="F30" s="17">
        <v>34.375</v>
      </c>
      <c r="G30" s="17">
        <v>65.625</v>
      </c>
      <c r="H30" s="17">
        <v>32.2314049586777</v>
      </c>
      <c r="I30" s="17">
        <v>67.7685950413223</v>
      </c>
      <c r="J30" s="17">
        <v>46.728971962616797</v>
      </c>
      <c r="K30" s="17">
        <v>53.271028037383203</v>
      </c>
      <c r="L30" s="17">
        <v>35.384615384615401</v>
      </c>
      <c r="M30" s="17">
        <v>64.615384615384599</v>
      </c>
      <c r="N30" s="17">
        <v>34.745762711864401</v>
      </c>
      <c r="O30" s="17">
        <v>65.254237288135599</v>
      </c>
      <c r="P30" s="17">
        <v>45.045045045045001</v>
      </c>
      <c r="Q30" s="17">
        <v>54.954954954954999</v>
      </c>
      <c r="R30" s="17">
        <v>45.303867403314896</v>
      </c>
      <c r="S30" s="17">
        <v>54.696132596685104</v>
      </c>
    </row>
    <row r="31" spans="1:19" x14ac:dyDescent="0.2">
      <c r="A31" s="22" t="s">
        <v>109</v>
      </c>
      <c r="B31" s="17">
        <v>35.423542354235401</v>
      </c>
      <c r="C31" s="17">
        <v>64.576457645764606</v>
      </c>
      <c r="D31" s="17">
        <v>33.572710951525998</v>
      </c>
      <c r="E31" s="17">
        <v>66.427289048473995</v>
      </c>
      <c r="F31" s="17">
        <v>31.039755351682</v>
      </c>
      <c r="G31" s="17">
        <v>68.960244648318096</v>
      </c>
      <c r="H31" s="17">
        <v>29.5722713864307</v>
      </c>
      <c r="I31" s="17">
        <v>70.4277286135693</v>
      </c>
      <c r="J31" s="17">
        <v>31.2403100775194</v>
      </c>
      <c r="K31" s="17">
        <v>68.759689922480604</v>
      </c>
      <c r="L31" s="17">
        <v>32.574568288854003</v>
      </c>
      <c r="M31" s="17">
        <v>67.425431711146004</v>
      </c>
      <c r="N31" s="17">
        <v>33.283018867924497</v>
      </c>
      <c r="O31" s="17">
        <v>66.716981132075503</v>
      </c>
      <c r="P31" s="17">
        <v>27.725563909774401</v>
      </c>
      <c r="Q31" s="17">
        <v>72.274436090225606</v>
      </c>
      <c r="R31" s="17">
        <v>28.661616161616202</v>
      </c>
      <c r="S31" s="17">
        <v>71.338383838383805</v>
      </c>
    </row>
    <row r="32" spans="1:19" x14ac:dyDescent="0.2">
      <c r="A32" s="22" t="s">
        <v>90</v>
      </c>
      <c r="B32" s="17">
        <v>58.139534883720899</v>
      </c>
      <c r="C32" s="17">
        <v>41.860465116279101</v>
      </c>
      <c r="D32" s="17">
        <v>61.6666666666667</v>
      </c>
      <c r="E32" s="17">
        <v>38.3333333333333</v>
      </c>
      <c r="F32" s="17">
        <v>55.952380952380999</v>
      </c>
      <c r="G32" s="17">
        <v>44.047619047619001</v>
      </c>
      <c r="H32" s="17">
        <v>43.939393939393902</v>
      </c>
      <c r="I32" s="17">
        <v>56.060606060606098</v>
      </c>
      <c r="J32" s="17">
        <v>40.909090909090899</v>
      </c>
      <c r="K32" s="17">
        <v>59.090909090909101</v>
      </c>
      <c r="L32" s="17">
        <v>60.683760683760703</v>
      </c>
      <c r="M32" s="17">
        <v>39.316239316239297</v>
      </c>
      <c r="N32" s="17">
        <v>47.058823529411796</v>
      </c>
      <c r="O32" s="17">
        <v>52.941176470588204</v>
      </c>
      <c r="P32" s="17">
        <v>47.169811320754697</v>
      </c>
      <c r="Q32" s="17">
        <v>52.830188679245303</v>
      </c>
      <c r="R32" s="17">
        <v>44.067796610169502</v>
      </c>
      <c r="S32" s="17">
        <v>55.932203389830498</v>
      </c>
    </row>
    <row r="33" spans="1:19" x14ac:dyDescent="0.2">
      <c r="A33" s="21" t="s">
        <v>64</v>
      </c>
      <c r="B33" s="25">
        <v>6.7140600315955803</v>
      </c>
      <c r="C33" s="25">
        <v>93.285939968404406</v>
      </c>
      <c r="D33" s="25">
        <v>5.6237879767291501</v>
      </c>
      <c r="E33" s="25">
        <v>94.376212023270796</v>
      </c>
      <c r="F33" s="25">
        <v>5.5917480998914204</v>
      </c>
      <c r="G33" s="25">
        <v>94.408251900108596</v>
      </c>
      <c r="H33" s="25">
        <v>6.9895157264103904</v>
      </c>
      <c r="I33" s="25">
        <v>93.010484273589597</v>
      </c>
      <c r="J33" s="25">
        <v>6.7769477054429004</v>
      </c>
      <c r="K33" s="25">
        <v>93.223052294557107</v>
      </c>
      <c r="L33" s="25">
        <v>6.9151809832523004</v>
      </c>
      <c r="M33" s="25">
        <v>93.084819016747701</v>
      </c>
      <c r="N33" s="25">
        <v>7.3583906829010104</v>
      </c>
      <c r="O33" s="25">
        <v>92.641609317098997</v>
      </c>
      <c r="P33" s="25">
        <v>6.9587628865979401</v>
      </c>
      <c r="Q33" s="25">
        <v>93.041237113402104</v>
      </c>
      <c r="R33" s="25">
        <v>6.6696914700544498</v>
      </c>
      <c r="S33" s="25">
        <v>93.330308529945597</v>
      </c>
    </row>
    <row r="34" spans="1:19" x14ac:dyDescent="0.2">
      <c r="A34" s="22" t="s">
        <v>87</v>
      </c>
      <c r="B34" s="17">
        <v>11.4285714285714</v>
      </c>
      <c r="C34" s="17">
        <v>88.571428571428598</v>
      </c>
      <c r="D34" s="17">
        <v>7.2847682119205297</v>
      </c>
      <c r="E34" s="17">
        <v>92.715231788079507</v>
      </c>
      <c r="F34" s="17">
        <v>11.1111111111111</v>
      </c>
      <c r="G34" s="17">
        <v>88.8888888888889</v>
      </c>
      <c r="H34" s="17">
        <v>13.135593220339</v>
      </c>
      <c r="I34" s="17">
        <v>86.864406779660996</v>
      </c>
      <c r="J34" s="17">
        <v>8.8669950738916299</v>
      </c>
      <c r="K34" s="17">
        <v>91.133004926108399</v>
      </c>
      <c r="L34" s="17">
        <v>12.2340425531915</v>
      </c>
      <c r="M34" s="17">
        <v>87.7659574468085</v>
      </c>
      <c r="N34" s="17">
        <v>15.1219512195122</v>
      </c>
      <c r="O34" s="17">
        <v>84.878048780487802</v>
      </c>
      <c r="P34" s="17">
        <v>14.9425287356322</v>
      </c>
      <c r="Q34" s="17">
        <v>85.057471264367805</v>
      </c>
      <c r="R34" s="17">
        <v>14.5161290322581</v>
      </c>
      <c r="S34" s="17">
        <v>85.483870967741893</v>
      </c>
    </row>
    <row r="35" spans="1:19" x14ac:dyDescent="0.2">
      <c r="A35" s="22" t="s">
        <v>52</v>
      </c>
      <c r="B35" s="17">
        <v>2.6315789473684199</v>
      </c>
      <c r="C35" s="17">
        <v>97.368421052631604</v>
      </c>
      <c r="D35" s="17">
        <v>2.72108843537415</v>
      </c>
      <c r="E35" s="17">
        <v>97.278911564625801</v>
      </c>
      <c r="F35" s="17">
        <v>0</v>
      </c>
      <c r="G35" s="17">
        <v>100</v>
      </c>
      <c r="H35" s="17">
        <v>1.2578616352201299</v>
      </c>
      <c r="I35" s="17">
        <v>98.742138364779905</v>
      </c>
      <c r="J35" s="17">
        <v>2.4539877300613502</v>
      </c>
      <c r="K35" s="17">
        <v>97.5460122699387</v>
      </c>
      <c r="L35" s="17">
        <v>2.8169014084507</v>
      </c>
      <c r="M35" s="17">
        <v>97.183098591549296</v>
      </c>
      <c r="N35" s="17">
        <v>2.8571428571428599</v>
      </c>
      <c r="O35" s="17">
        <v>97.142857142857096</v>
      </c>
      <c r="P35" s="17">
        <v>2.0618556701030899</v>
      </c>
      <c r="Q35" s="17">
        <v>97.9381443298969</v>
      </c>
      <c r="R35" s="17">
        <v>2.9629629629629601</v>
      </c>
      <c r="S35" s="17">
        <v>97.037037037036995</v>
      </c>
    </row>
    <row r="36" spans="1:19" x14ac:dyDescent="0.2">
      <c r="A36" s="22" t="s">
        <v>88</v>
      </c>
      <c r="B36" s="17">
        <v>10.3448275862069</v>
      </c>
      <c r="C36" s="17">
        <v>89.655172413793096</v>
      </c>
      <c r="D36" s="17">
        <v>10.8108108108108</v>
      </c>
      <c r="E36" s="17">
        <v>89.189189189189193</v>
      </c>
      <c r="F36" s="17">
        <v>9.2783505154639201</v>
      </c>
      <c r="G36" s="17">
        <v>90.721649484536101</v>
      </c>
      <c r="H36" s="17">
        <v>13.3333333333333</v>
      </c>
      <c r="I36" s="17">
        <v>86.6666666666667</v>
      </c>
      <c r="J36" s="17">
        <v>7.4766355140186898</v>
      </c>
      <c r="K36" s="17">
        <v>92.523364485981304</v>
      </c>
      <c r="L36" s="17">
        <v>15.384615384615399</v>
      </c>
      <c r="M36" s="17">
        <v>84.615384615384599</v>
      </c>
      <c r="N36" s="17">
        <v>15.254237288135601</v>
      </c>
      <c r="O36" s="17">
        <v>84.745762711864401</v>
      </c>
      <c r="P36" s="17">
        <v>16.2162162162162</v>
      </c>
      <c r="Q36" s="17">
        <v>83.783783783783804</v>
      </c>
      <c r="R36" s="17">
        <v>12.707182320442</v>
      </c>
      <c r="S36" s="17">
        <v>87.292817679557999</v>
      </c>
    </row>
    <row r="37" spans="1:19" x14ac:dyDescent="0.2">
      <c r="A37" s="22" t="s">
        <v>109</v>
      </c>
      <c r="B37" s="17">
        <v>6.1606160616061603</v>
      </c>
      <c r="C37" s="17">
        <v>93.839383938393794</v>
      </c>
      <c r="D37" s="17">
        <v>4.7576301615798897</v>
      </c>
      <c r="E37" s="17">
        <v>95.242369838420103</v>
      </c>
      <c r="F37" s="17">
        <v>4.8929663608562697</v>
      </c>
      <c r="G37" s="17">
        <v>95.107033639143694</v>
      </c>
      <c r="H37" s="17">
        <v>4.71976401179941</v>
      </c>
      <c r="I37" s="17">
        <v>95.280235988200602</v>
      </c>
      <c r="J37" s="17">
        <v>6.12403100775194</v>
      </c>
      <c r="K37" s="17">
        <v>93.875968992248104</v>
      </c>
      <c r="L37" s="17">
        <v>5.0235478806907397</v>
      </c>
      <c r="M37" s="17">
        <v>94.9764521193093</v>
      </c>
      <c r="N37" s="17">
        <v>5.4339622641509404</v>
      </c>
      <c r="O37" s="17">
        <v>94.566037735849093</v>
      </c>
      <c r="P37" s="17">
        <v>3.9473684210526301</v>
      </c>
      <c r="Q37" s="17">
        <v>96.052631578947398</v>
      </c>
      <c r="R37" s="17">
        <v>4.9873737373737397</v>
      </c>
      <c r="S37" s="17">
        <v>95.012626262626299</v>
      </c>
    </row>
    <row r="38" spans="1:19" x14ac:dyDescent="0.2">
      <c r="A38" s="23" t="s">
        <v>90</v>
      </c>
      <c r="B38" s="19">
        <v>16.6666666666667</v>
      </c>
      <c r="C38" s="19">
        <v>83.3333333333333</v>
      </c>
      <c r="D38" s="19">
        <v>18.032786885245901</v>
      </c>
      <c r="E38" s="19">
        <v>81.967213114754102</v>
      </c>
      <c r="F38" s="19">
        <v>13.253012048192801</v>
      </c>
      <c r="G38" s="19">
        <v>86.746987951807199</v>
      </c>
      <c r="H38" s="19">
        <v>20.454545454545499</v>
      </c>
      <c r="I38" s="19">
        <v>79.545454545454504</v>
      </c>
      <c r="J38" s="19">
        <v>16.2162162162162</v>
      </c>
      <c r="K38" s="19">
        <v>83.783783783783804</v>
      </c>
      <c r="L38" s="19">
        <v>14.5299145299145</v>
      </c>
      <c r="M38" s="19">
        <v>85.470085470085493</v>
      </c>
      <c r="N38" s="19">
        <v>13.8613861386139</v>
      </c>
      <c r="O38" s="19">
        <v>86.138613861386105</v>
      </c>
      <c r="P38" s="19">
        <v>18.867924528301899</v>
      </c>
      <c r="Q38" s="19">
        <v>81.132075471698101</v>
      </c>
      <c r="R38" s="19">
        <v>11.864406779661</v>
      </c>
      <c r="S38" s="19">
        <v>88.135593220339004</v>
      </c>
    </row>
    <row r="39" spans="1:19" x14ac:dyDescent="0.2">
      <c r="A39" s="9" t="s">
        <v>18</v>
      </c>
    </row>
    <row r="40" spans="1:19" x14ac:dyDescent="0.2">
      <c r="A40" s="21" t="s">
        <v>60</v>
      </c>
      <c r="B40" s="25">
        <v>72.492300923889104</v>
      </c>
      <c r="C40" s="25">
        <v>27.507699076110899</v>
      </c>
      <c r="D40" s="25">
        <v>71.627197703624006</v>
      </c>
      <c r="E40" s="25">
        <v>28.372802296376001</v>
      </c>
      <c r="F40" s="25">
        <v>70.867919033056694</v>
      </c>
      <c r="G40" s="25">
        <v>29.132080966943398</v>
      </c>
      <c r="H40" s="25">
        <v>72.616086235489206</v>
      </c>
      <c r="I40" s="25">
        <v>27.383913764510801</v>
      </c>
      <c r="J40" s="25">
        <v>73.094104723544504</v>
      </c>
      <c r="K40" s="25">
        <v>26.905895276455499</v>
      </c>
      <c r="L40" s="25">
        <v>74.562464714896393</v>
      </c>
      <c r="M40" s="25">
        <v>25.4375352851036</v>
      </c>
      <c r="N40" s="25">
        <v>73.863992478846797</v>
      </c>
      <c r="O40" s="25">
        <v>26.1360075211532</v>
      </c>
      <c r="P40" s="25">
        <v>72.726413310644702</v>
      </c>
      <c r="Q40" s="25">
        <v>27.273586689355302</v>
      </c>
      <c r="R40" s="25">
        <v>73.009814612868098</v>
      </c>
      <c r="S40" s="25">
        <v>26.990185387132001</v>
      </c>
    </row>
    <row r="41" spans="1:19" x14ac:dyDescent="0.2">
      <c r="A41" s="22" t="s">
        <v>87</v>
      </c>
      <c r="B41" s="17">
        <v>92.772667542706998</v>
      </c>
      <c r="C41" s="17">
        <v>7.2273324572930404</v>
      </c>
      <c r="D41" s="17">
        <v>91.586073500967103</v>
      </c>
      <c r="E41" s="17">
        <v>8.4139264990328808</v>
      </c>
      <c r="F41" s="17">
        <v>92.082343626286601</v>
      </c>
      <c r="G41" s="17">
        <v>7.9176563737133803</v>
      </c>
      <c r="H41" s="17">
        <v>92.673267326732699</v>
      </c>
      <c r="I41" s="17">
        <v>7.3267326732673297</v>
      </c>
      <c r="J41" s="17">
        <v>92.842395044734999</v>
      </c>
      <c r="K41" s="17">
        <v>7.1576049552649703</v>
      </c>
      <c r="L41" s="17">
        <v>91.853512705530605</v>
      </c>
      <c r="M41" s="17">
        <v>8.1464872944693596</v>
      </c>
      <c r="N41" s="17">
        <v>92.269852424455394</v>
      </c>
      <c r="O41" s="17">
        <v>7.7301475755446196</v>
      </c>
      <c r="P41" s="17">
        <v>92.151675485008795</v>
      </c>
      <c r="Q41" s="17">
        <v>7.8483245149911802</v>
      </c>
      <c r="R41" s="17">
        <v>91.7089678510998</v>
      </c>
      <c r="S41" s="17">
        <v>8.2910321489001699</v>
      </c>
    </row>
    <row r="42" spans="1:19" x14ac:dyDescent="0.2">
      <c r="A42" s="22" t="s">
        <v>52</v>
      </c>
      <c r="B42" s="17">
        <v>51.582701738742799</v>
      </c>
      <c r="C42" s="17">
        <v>48.417298261257201</v>
      </c>
      <c r="D42" s="17">
        <v>48.534936138241903</v>
      </c>
      <c r="E42" s="17">
        <v>51.465063861758097</v>
      </c>
      <c r="F42" s="17">
        <v>45.323510570147299</v>
      </c>
      <c r="G42" s="17">
        <v>54.676489429852701</v>
      </c>
      <c r="H42" s="17">
        <v>43.938461538461503</v>
      </c>
      <c r="I42" s="17">
        <v>56.061538461538497</v>
      </c>
      <c r="J42" s="17">
        <v>42.378622506586403</v>
      </c>
      <c r="K42" s="17">
        <v>57.621377493413597</v>
      </c>
      <c r="L42" s="17">
        <v>41.806515301085902</v>
      </c>
      <c r="M42" s="17">
        <v>58.193484698914098</v>
      </c>
      <c r="N42" s="17">
        <v>38.323917137476499</v>
      </c>
      <c r="O42" s="17">
        <v>61.676082862523501</v>
      </c>
      <c r="P42" s="17">
        <v>36.692353289863703</v>
      </c>
      <c r="Q42" s="17">
        <v>63.307646710136297</v>
      </c>
      <c r="R42" s="17">
        <v>39.988290398126502</v>
      </c>
      <c r="S42" s="17">
        <v>60.011709601873498</v>
      </c>
    </row>
    <row r="43" spans="1:19" x14ac:dyDescent="0.2">
      <c r="A43" s="22" t="s">
        <v>88</v>
      </c>
      <c r="B43" s="17">
        <v>82.395644283121598</v>
      </c>
      <c r="C43" s="17">
        <v>17.604355716878398</v>
      </c>
      <c r="D43" s="17">
        <v>80.857142857142904</v>
      </c>
      <c r="E43" s="17">
        <v>19.1428571428571</v>
      </c>
      <c r="F43" s="17">
        <v>81.739130434782595</v>
      </c>
      <c r="G43" s="17">
        <v>18.260869565217401</v>
      </c>
      <c r="H43" s="17">
        <v>83.826879271070595</v>
      </c>
      <c r="I43" s="17">
        <v>16.173120728929401</v>
      </c>
      <c r="J43" s="17">
        <v>84.688489968320994</v>
      </c>
      <c r="K43" s="17">
        <v>15.311510031678999</v>
      </c>
      <c r="L43" s="17">
        <v>83.056478405315602</v>
      </c>
      <c r="M43" s="17">
        <v>16.943521594684398</v>
      </c>
      <c r="N43" s="17">
        <v>85.225048923679097</v>
      </c>
      <c r="O43" s="17">
        <v>14.7749510763209</v>
      </c>
      <c r="P43" s="17">
        <v>82.687927107061498</v>
      </c>
      <c r="Q43" s="17">
        <v>17.312072892938499</v>
      </c>
      <c r="R43" s="17">
        <v>83.554376657824903</v>
      </c>
      <c r="S43" s="17">
        <v>16.4456233421751</v>
      </c>
    </row>
    <row r="44" spans="1:19" x14ac:dyDescent="0.2">
      <c r="A44" s="22" t="s">
        <v>109</v>
      </c>
      <c r="B44" s="17">
        <v>76.162347560975604</v>
      </c>
      <c r="C44" s="17">
        <v>23.837652439024399</v>
      </c>
      <c r="D44" s="17">
        <v>75.475255302435201</v>
      </c>
      <c r="E44" s="17">
        <v>24.524744697564799</v>
      </c>
      <c r="F44" s="17">
        <v>74.806588470177203</v>
      </c>
      <c r="G44" s="17">
        <v>25.1934115298228</v>
      </c>
      <c r="H44" s="17">
        <v>77.072094163805801</v>
      </c>
      <c r="I44" s="17">
        <v>22.927905836194199</v>
      </c>
      <c r="J44" s="17">
        <v>76.203893442622999</v>
      </c>
      <c r="K44" s="17">
        <v>23.796106557377101</v>
      </c>
      <c r="L44" s="17">
        <v>76.925192519251894</v>
      </c>
      <c r="M44" s="17">
        <v>23.074807480748099</v>
      </c>
      <c r="N44" s="17">
        <v>76.760563380281695</v>
      </c>
      <c r="O44" s="17">
        <v>23.239436619718301</v>
      </c>
      <c r="P44" s="17">
        <v>74.531275925004195</v>
      </c>
      <c r="Q44" s="17">
        <v>25.468724074995901</v>
      </c>
      <c r="R44" s="17">
        <v>73.627059410883703</v>
      </c>
      <c r="S44" s="17">
        <v>26.3729405891163</v>
      </c>
    </row>
    <row r="45" spans="1:19" x14ac:dyDescent="0.2">
      <c r="A45" s="22" t="s">
        <v>90</v>
      </c>
      <c r="B45" s="17">
        <v>95.847750865051907</v>
      </c>
      <c r="C45" s="17">
        <v>4.1522491349481001</v>
      </c>
      <c r="D45" s="17">
        <v>97.157622739018095</v>
      </c>
      <c r="E45" s="17">
        <v>2.8423772609819098</v>
      </c>
      <c r="F45" s="17">
        <v>94.716981132075503</v>
      </c>
      <c r="G45" s="17">
        <v>5.2830188679245298</v>
      </c>
      <c r="H45" s="17">
        <v>97.325408618127796</v>
      </c>
      <c r="I45" s="17">
        <v>2.6745913818722098</v>
      </c>
      <c r="J45" s="17">
        <v>95.443037974683506</v>
      </c>
      <c r="K45" s="17">
        <v>4.5569620253164604</v>
      </c>
      <c r="L45" s="17">
        <v>95.930232558139494</v>
      </c>
      <c r="M45" s="17">
        <v>4.0697674418604697</v>
      </c>
      <c r="N45" s="17">
        <v>93.958076448828606</v>
      </c>
      <c r="O45" s="17">
        <v>6.04192355117139</v>
      </c>
      <c r="P45" s="17">
        <v>95.187793427230005</v>
      </c>
      <c r="Q45" s="17">
        <v>4.8122065727699503</v>
      </c>
      <c r="R45" s="17">
        <v>94.658385093167695</v>
      </c>
      <c r="S45" s="17">
        <v>5.3416149068322998</v>
      </c>
    </row>
    <row r="46" spans="1:19" x14ac:dyDescent="0.2">
      <c r="A46" s="21" t="s">
        <v>61</v>
      </c>
      <c r="B46" s="25">
        <v>39.496260448746099</v>
      </c>
      <c r="C46" s="25">
        <v>60.503739551253901</v>
      </c>
      <c r="D46" s="25">
        <v>40.462946348465799</v>
      </c>
      <c r="E46" s="25">
        <v>59.537053651534201</v>
      </c>
      <c r="F46" s="25">
        <v>42.463958060288299</v>
      </c>
      <c r="G46" s="25">
        <v>57.536041939711701</v>
      </c>
      <c r="H46" s="25">
        <v>46.1479997236233</v>
      </c>
      <c r="I46" s="25">
        <v>53.8520002763767</v>
      </c>
      <c r="J46" s="25">
        <v>47.887220798242403</v>
      </c>
      <c r="K46" s="25">
        <v>52.112779201757597</v>
      </c>
      <c r="L46" s="25">
        <v>51.028308734575397</v>
      </c>
      <c r="M46" s="25">
        <v>48.971691265424603</v>
      </c>
      <c r="N46" s="25">
        <v>50.893136947665297</v>
      </c>
      <c r="O46" s="25">
        <v>49.106863052334703</v>
      </c>
      <c r="P46" s="25">
        <v>50.321421818869297</v>
      </c>
      <c r="Q46" s="25">
        <v>49.678578181130703</v>
      </c>
      <c r="R46" s="25">
        <v>50.506309393986598</v>
      </c>
      <c r="S46" s="25">
        <v>49.493690606013402</v>
      </c>
    </row>
    <row r="47" spans="1:19" x14ac:dyDescent="0.2">
      <c r="A47" s="22" t="s">
        <v>87</v>
      </c>
      <c r="B47" s="17">
        <v>71.879106438896201</v>
      </c>
      <c r="C47" s="17">
        <v>28.120893561103799</v>
      </c>
      <c r="D47" s="17">
        <v>71.083172147001903</v>
      </c>
      <c r="E47" s="17">
        <v>28.9168278529981</v>
      </c>
      <c r="F47" s="17">
        <v>75.376088677751397</v>
      </c>
      <c r="G47" s="17">
        <v>24.623911322248599</v>
      </c>
      <c r="H47" s="17">
        <v>76.8316831683168</v>
      </c>
      <c r="I47" s="17">
        <v>23.1683168316832</v>
      </c>
      <c r="J47" s="17">
        <v>78.871300757054399</v>
      </c>
      <c r="K47" s="17">
        <v>21.128699242945601</v>
      </c>
      <c r="L47" s="17">
        <v>78.026905829596402</v>
      </c>
      <c r="M47" s="17">
        <v>21.973094170403598</v>
      </c>
      <c r="N47" s="17">
        <v>81.307097680955707</v>
      </c>
      <c r="O47" s="17">
        <v>18.6929023190443</v>
      </c>
      <c r="P47" s="17">
        <v>80.3350970017637</v>
      </c>
      <c r="Q47" s="17">
        <v>19.6649029982363</v>
      </c>
      <c r="R47" s="17">
        <v>80.541455160744505</v>
      </c>
      <c r="S47" s="17">
        <v>19.458544839255499</v>
      </c>
    </row>
    <row r="48" spans="1:19" x14ac:dyDescent="0.2">
      <c r="A48" s="22" t="s">
        <v>52</v>
      </c>
      <c r="B48" s="17">
        <v>11.3687026304057</v>
      </c>
      <c r="C48" s="17">
        <v>88.631297369594293</v>
      </c>
      <c r="D48" s="17">
        <v>11.0443275732532</v>
      </c>
      <c r="E48" s="17">
        <v>88.955672426746801</v>
      </c>
      <c r="F48" s="17">
        <v>11.5631005765535</v>
      </c>
      <c r="G48" s="17">
        <v>88.436899423446505</v>
      </c>
      <c r="H48" s="17">
        <v>11.8769230769231</v>
      </c>
      <c r="I48" s="17">
        <v>88.123076923076894</v>
      </c>
      <c r="J48" s="17">
        <v>11.1780203236733</v>
      </c>
      <c r="K48" s="17">
        <v>88.821979676326706</v>
      </c>
      <c r="L48" s="17">
        <v>11.6485686080948</v>
      </c>
      <c r="M48" s="17">
        <v>88.351431391905194</v>
      </c>
      <c r="N48" s="17">
        <v>11.0169491525424</v>
      </c>
      <c r="O48" s="17">
        <v>88.983050847457605</v>
      </c>
      <c r="P48" s="17">
        <v>11.144042679312401</v>
      </c>
      <c r="Q48" s="17">
        <v>88.855957320687594</v>
      </c>
      <c r="R48" s="17">
        <v>14.285714285714301</v>
      </c>
      <c r="S48" s="17">
        <v>85.714285714285694</v>
      </c>
    </row>
    <row r="49" spans="1:19" x14ac:dyDescent="0.2">
      <c r="A49" s="22" t="s">
        <v>88</v>
      </c>
      <c r="B49" s="17">
        <v>54.264972776769497</v>
      </c>
      <c r="C49" s="17">
        <v>45.735027223230503</v>
      </c>
      <c r="D49" s="17">
        <v>55.857142857142897</v>
      </c>
      <c r="E49" s="17">
        <v>44.142857142857103</v>
      </c>
      <c r="F49" s="17">
        <v>57.142857142857103</v>
      </c>
      <c r="G49" s="17">
        <v>42.857142857142897</v>
      </c>
      <c r="H49" s="17">
        <v>61.503416856492002</v>
      </c>
      <c r="I49" s="17">
        <v>38.496583143507998</v>
      </c>
      <c r="J49" s="17">
        <v>59.978880675818402</v>
      </c>
      <c r="K49" s="17">
        <v>40.021119324181598</v>
      </c>
      <c r="L49" s="17">
        <v>64.451827242524899</v>
      </c>
      <c r="M49" s="17">
        <v>35.548172757475101</v>
      </c>
      <c r="N49" s="17">
        <v>65.1663405088063</v>
      </c>
      <c r="O49" s="17">
        <v>34.8336594911937</v>
      </c>
      <c r="P49" s="17">
        <v>63.781321184510297</v>
      </c>
      <c r="Q49" s="17">
        <v>36.218678815489803</v>
      </c>
      <c r="R49" s="17">
        <v>66.136162687886795</v>
      </c>
      <c r="S49" s="17">
        <v>33.863837312113198</v>
      </c>
    </row>
    <row r="50" spans="1:19" x14ac:dyDescent="0.2">
      <c r="A50" s="22" t="s">
        <v>109</v>
      </c>
      <c r="B50" s="17">
        <v>43.121189024390198</v>
      </c>
      <c r="C50" s="17">
        <v>56.878810975609802</v>
      </c>
      <c r="D50" s="17">
        <v>43.815810152443802</v>
      </c>
      <c r="E50" s="17">
        <v>56.184189847556198</v>
      </c>
      <c r="F50" s="17">
        <v>45.258297978537598</v>
      </c>
      <c r="G50" s="17">
        <v>54.741702021462402</v>
      </c>
      <c r="H50" s="17">
        <v>49.4727807748896</v>
      </c>
      <c r="I50" s="17">
        <v>50.5272192251104</v>
      </c>
      <c r="J50" s="17">
        <v>49.7950819672131</v>
      </c>
      <c r="K50" s="17">
        <v>50.2049180327869</v>
      </c>
      <c r="L50" s="17">
        <v>51.691419141914203</v>
      </c>
      <c r="M50" s="17">
        <v>48.308580858085797</v>
      </c>
      <c r="N50" s="17">
        <v>51.218851570964297</v>
      </c>
      <c r="O50" s="17">
        <v>48.781148429035802</v>
      </c>
      <c r="P50" s="17">
        <v>49.543719926995202</v>
      </c>
      <c r="Q50" s="17">
        <v>50.456280073004798</v>
      </c>
      <c r="R50" s="17">
        <v>48.502246630054898</v>
      </c>
      <c r="S50" s="17">
        <v>51.497753369945102</v>
      </c>
    </row>
    <row r="51" spans="1:19" x14ac:dyDescent="0.2">
      <c r="A51" s="22" t="s">
        <v>90</v>
      </c>
      <c r="B51" s="17">
        <v>78.546712802768198</v>
      </c>
      <c r="C51" s="17">
        <v>21.453287197231798</v>
      </c>
      <c r="D51" s="17">
        <v>78.036175710594307</v>
      </c>
      <c r="E51" s="17">
        <v>21.9638242894057</v>
      </c>
      <c r="F51" s="17">
        <v>81.509433962264197</v>
      </c>
      <c r="G51" s="17">
        <v>18.4905660377358</v>
      </c>
      <c r="H51" s="17">
        <v>82.195845697329403</v>
      </c>
      <c r="I51" s="17">
        <v>17.8041543026706</v>
      </c>
      <c r="J51" s="17">
        <v>81.012658227848107</v>
      </c>
      <c r="K51" s="17">
        <v>18.9873417721519</v>
      </c>
      <c r="L51" s="17">
        <v>82.093023255814003</v>
      </c>
      <c r="M51" s="17">
        <v>17.906976744186</v>
      </c>
      <c r="N51" s="17">
        <v>81.011097410604194</v>
      </c>
      <c r="O51" s="17">
        <v>18.988902589395799</v>
      </c>
      <c r="P51" s="17">
        <v>79.577464788732399</v>
      </c>
      <c r="Q51" s="17">
        <v>20.422535211267601</v>
      </c>
      <c r="R51" s="17">
        <v>81.242236024844701</v>
      </c>
      <c r="S51" s="17">
        <v>18.757763975155299</v>
      </c>
    </row>
    <row r="52" spans="1:19" x14ac:dyDescent="0.2">
      <c r="A52" s="21" t="s">
        <v>62</v>
      </c>
      <c r="B52" s="25">
        <v>4.5979540204597997</v>
      </c>
      <c r="C52" s="25">
        <v>95.402045979540205</v>
      </c>
      <c r="D52" s="25">
        <v>4.4769424008612999</v>
      </c>
      <c r="E52" s="25">
        <v>95.523057599138696</v>
      </c>
      <c r="F52" s="25">
        <v>4.8707681106661802</v>
      </c>
      <c r="G52" s="25">
        <v>95.129231889333795</v>
      </c>
      <c r="H52" s="25">
        <v>4.8365922752711903</v>
      </c>
      <c r="I52" s="25">
        <v>95.163407724728799</v>
      </c>
      <c r="J52" s="25">
        <v>4.7308678139875502</v>
      </c>
      <c r="K52" s="25">
        <v>95.269132186012499</v>
      </c>
      <c r="L52" s="25">
        <v>4.3955157674005996</v>
      </c>
      <c r="M52" s="25">
        <v>95.604484232599404</v>
      </c>
      <c r="N52" s="25">
        <v>4.4186775305546897</v>
      </c>
      <c r="O52" s="25">
        <v>95.581322469445297</v>
      </c>
      <c r="P52" s="25">
        <v>3.8476082435243</v>
      </c>
      <c r="Q52" s="25">
        <v>96.152391756475694</v>
      </c>
      <c r="R52" s="25">
        <v>4.4402897873334899</v>
      </c>
      <c r="S52" s="25">
        <v>95.559710212666502</v>
      </c>
    </row>
    <row r="53" spans="1:19" x14ac:dyDescent="0.2">
      <c r="A53" s="22" t="s">
        <v>87</v>
      </c>
      <c r="B53" s="17">
        <v>7.6215505913271997</v>
      </c>
      <c r="C53" s="17">
        <v>92.378449408672793</v>
      </c>
      <c r="D53" s="17">
        <v>4.8355899419729198</v>
      </c>
      <c r="E53" s="17">
        <v>95.164410058027102</v>
      </c>
      <c r="F53" s="17">
        <v>6.0174188440221696</v>
      </c>
      <c r="G53" s="17">
        <v>93.982581155977797</v>
      </c>
      <c r="H53" s="17">
        <v>5.0165016501650204</v>
      </c>
      <c r="I53" s="17">
        <v>94.983498349835003</v>
      </c>
      <c r="J53" s="17">
        <v>4.6799724707501698</v>
      </c>
      <c r="K53" s="17">
        <v>95.320027529249799</v>
      </c>
      <c r="L53" s="17">
        <v>4.03587443946188</v>
      </c>
      <c r="M53" s="17">
        <v>95.964125560538093</v>
      </c>
      <c r="N53" s="17">
        <v>4.4975404075896002</v>
      </c>
      <c r="O53" s="17">
        <v>95.502459592410403</v>
      </c>
      <c r="P53" s="17">
        <v>5.1146384479717799</v>
      </c>
      <c r="Q53" s="17">
        <v>94.885361552028201</v>
      </c>
      <c r="R53" s="17">
        <v>3.4686971235194601</v>
      </c>
      <c r="S53" s="17">
        <v>96.531302876480495</v>
      </c>
    </row>
    <row r="54" spans="1:19" x14ac:dyDescent="0.2">
      <c r="A54" s="22" t="s">
        <v>52</v>
      </c>
      <c r="B54" s="17">
        <v>2.4074899687918001</v>
      </c>
      <c r="C54" s="17">
        <v>97.592510031208207</v>
      </c>
      <c r="D54" s="17">
        <v>2.3290758827948901</v>
      </c>
      <c r="E54" s="17">
        <v>97.670924117205104</v>
      </c>
      <c r="F54" s="17">
        <v>2.6265214606021798</v>
      </c>
      <c r="G54" s="17">
        <v>97.373478539397794</v>
      </c>
      <c r="H54" s="17">
        <v>2.3692307692307701</v>
      </c>
      <c r="I54" s="17">
        <v>97.630769230769204</v>
      </c>
      <c r="J54" s="17">
        <v>2.7474595408355298</v>
      </c>
      <c r="K54" s="17">
        <v>97.252540459164507</v>
      </c>
      <c r="L54" s="17">
        <v>2.4185587364264598</v>
      </c>
      <c r="M54" s="17">
        <v>97.581441263573495</v>
      </c>
      <c r="N54" s="17">
        <v>3.1073446327683598</v>
      </c>
      <c r="O54" s="17">
        <v>96.892655367231598</v>
      </c>
      <c r="P54" s="17">
        <v>2.1932424422050998</v>
      </c>
      <c r="Q54" s="17">
        <v>97.806757557794896</v>
      </c>
      <c r="R54" s="17">
        <v>2.7517564402810302</v>
      </c>
      <c r="S54" s="17">
        <v>97.248243559719</v>
      </c>
    </row>
    <row r="55" spans="1:19" x14ac:dyDescent="0.2">
      <c r="A55" s="22" t="s">
        <v>88</v>
      </c>
      <c r="B55" s="17">
        <v>2.3593466424682399</v>
      </c>
      <c r="C55" s="17">
        <v>97.640653357531804</v>
      </c>
      <c r="D55" s="17">
        <v>3.4285714285714302</v>
      </c>
      <c r="E55" s="17">
        <v>96.571428571428598</v>
      </c>
      <c r="F55" s="17">
        <v>3.60248447204969</v>
      </c>
      <c r="G55" s="17">
        <v>96.397515527950304</v>
      </c>
      <c r="H55" s="17">
        <v>4.4419134396355302</v>
      </c>
      <c r="I55" s="17">
        <v>95.558086560364501</v>
      </c>
      <c r="J55" s="17">
        <v>4.6462513199577602</v>
      </c>
      <c r="K55" s="17">
        <v>95.353748680042202</v>
      </c>
      <c r="L55" s="17">
        <v>3.1007751937984498</v>
      </c>
      <c r="M55" s="17">
        <v>96.899224806201502</v>
      </c>
      <c r="N55" s="17">
        <v>2.15264187866928</v>
      </c>
      <c r="O55" s="17">
        <v>97.8473581213307</v>
      </c>
      <c r="P55" s="17">
        <v>2.0501138952164002</v>
      </c>
      <c r="Q55" s="17">
        <v>97.949886104783602</v>
      </c>
      <c r="R55" s="17">
        <v>3.5366931918656102</v>
      </c>
      <c r="S55" s="17">
        <v>96.463306808134405</v>
      </c>
    </row>
    <row r="56" spans="1:19" x14ac:dyDescent="0.2">
      <c r="A56" s="22" t="s">
        <v>109</v>
      </c>
      <c r="B56" s="17">
        <v>5.5449695121951201</v>
      </c>
      <c r="C56" s="17">
        <v>94.455030487804905</v>
      </c>
      <c r="D56" s="17">
        <v>5.5948451988055901</v>
      </c>
      <c r="E56" s="17">
        <v>94.405154801194399</v>
      </c>
      <c r="F56" s="17">
        <v>5.9021712003992999</v>
      </c>
      <c r="G56" s="17">
        <v>94.097828799600705</v>
      </c>
      <c r="H56" s="17">
        <v>6.0691515448749396</v>
      </c>
      <c r="I56" s="17">
        <v>93.930848455125101</v>
      </c>
      <c r="J56" s="17">
        <v>5.7761270491803298</v>
      </c>
      <c r="K56" s="17">
        <v>94.223872950819697</v>
      </c>
      <c r="L56" s="17">
        <v>5.5555555555555598</v>
      </c>
      <c r="M56" s="17">
        <v>94.4444444444444</v>
      </c>
      <c r="N56" s="17">
        <v>5.4442036836402998</v>
      </c>
      <c r="O56" s="17">
        <v>94.555796316359704</v>
      </c>
      <c r="P56" s="17">
        <v>4.7453127592500399</v>
      </c>
      <c r="Q56" s="17">
        <v>95.254687240750002</v>
      </c>
      <c r="R56" s="17">
        <v>5.3794308537194198</v>
      </c>
      <c r="S56" s="17">
        <v>94.620569146280602</v>
      </c>
    </row>
    <row r="57" spans="1:19" x14ac:dyDescent="0.2">
      <c r="A57" s="22" t="s">
        <v>90</v>
      </c>
      <c r="B57" s="17">
        <v>0.69444444444444398</v>
      </c>
      <c r="C57" s="17">
        <v>99.3055555555556</v>
      </c>
      <c r="D57" s="17">
        <v>1.80878552971576</v>
      </c>
      <c r="E57" s="17">
        <v>98.191214470284194</v>
      </c>
      <c r="F57" s="17">
        <v>1.6949152542372901</v>
      </c>
      <c r="G57" s="17">
        <v>98.305084745762699</v>
      </c>
      <c r="H57" s="17">
        <v>1.9287833827893199</v>
      </c>
      <c r="I57" s="17">
        <v>98.071216617210695</v>
      </c>
      <c r="J57" s="17">
        <v>1.26582278481013</v>
      </c>
      <c r="K57" s="17">
        <v>98.734177215189902</v>
      </c>
      <c r="L57" s="17">
        <v>1.16279069767442</v>
      </c>
      <c r="M57" s="17">
        <v>98.837209302325604</v>
      </c>
      <c r="N57" s="17">
        <v>1.23304562268804</v>
      </c>
      <c r="O57" s="17">
        <v>98.766954377312004</v>
      </c>
      <c r="P57" s="17">
        <v>0.93896713615023497</v>
      </c>
      <c r="Q57" s="17">
        <v>99.061032863849803</v>
      </c>
      <c r="R57" s="17">
        <v>1.3681592039801</v>
      </c>
      <c r="S57" s="17">
        <v>98.631840796019901</v>
      </c>
    </row>
    <row r="58" spans="1:19" x14ac:dyDescent="0.2">
      <c r="A58" s="21" t="s">
        <v>63</v>
      </c>
      <c r="B58" s="25">
        <v>17.223933128024601</v>
      </c>
      <c r="C58" s="25">
        <v>82.776066871975402</v>
      </c>
      <c r="D58" s="25">
        <v>16.777319217656601</v>
      </c>
      <c r="E58" s="25">
        <v>83.222680782343403</v>
      </c>
      <c r="F58" s="25">
        <v>15.727391874180899</v>
      </c>
      <c r="G58" s="25">
        <v>84.272608125819104</v>
      </c>
      <c r="H58" s="25">
        <v>15.2166401769055</v>
      </c>
      <c r="I58" s="25">
        <v>84.7833598230945</v>
      </c>
      <c r="J58" s="25">
        <v>15.276455510801901</v>
      </c>
      <c r="K58" s="25">
        <v>84.723544489198105</v>
      </c>
      <c r="L58" s="25">
        <v>16.259375756109399</v>
      </c>
      <c r="M58" s="25">
        <v>83.740624243890593</v>
      </c>
      <c r="N58" s="25">
        <v>16.1861485427766</v>
      </c>
      <c r="O58" s="25">
        <v>83.813851457223393</v>
      </c>
      <c r="P58" s="25">
        <v>17.148799394970698</v>
      </c>
      <c r="Q58" s="25">
        <v>82.851200605029305</v>
      </c>
      <c r="R58" s="25">
        <v>16.217479358155501</v>
      </c>
      <c r="S58" s="25">
        <v>83.782520641844499</v>
      </c>
    </row>
    <row r="59" spans="1:19" x14ac:dyDescent="0.2">
      <c r="A59" s="22" t="s">
        <v>87</v>
      </c>
      <c r="B59" s="17">
        <v>21.944809461235199</v>
      </c>
      <c r="C59" s="17">
        <v>78.055190538764805</v>
      </c>
      <c r="D59" s="17">
        <v>20.599613152804601</v>
      </c>
      <c r="E59" s="17">
        <v>79.400386847195406</v>
      </c>
      <c r="F59" s="17">
        <v>22.3277909738717</v>
      </c>
      <c r="G59" s="17">
        <v>77.6722090261283</v>
      </c>
      <c r="H59" s="17">
        <v>22.508250825082499</v>
      </c>
      <c r="I59" s="17">
        <v>77.491749174917501</v>
      </c>
      <c r="J59" s="17">
        <v>19.9587061252581</v>
      </c>
      <c r="K59" s="17">
        <v>80.041293874741896</v>
      </c>
      <c r="L59" s="17">
        <v>19.5067264573991</v>
      </c>
      <c r="M59" s="17">
        <v>80.493273542600903</v>
      </c>
      <c r="N59" s="17">
        <v>21.714687280393498</v>
      </c>
      <c r="O59" s="17">
        <v>78.285312719606495</v>
      </c>
      <c r="P59" s="17">
        <v>22.310405643738999</v>
      </c>
      <c r="Q59" s="17">
        <v>77.689594356260997</v>
      </c>
      <c r="R59" s="17">
        <v>22.673434856176002</v>
      </c>
      <c r="S59" s="17">
        <v>77.326565143823998</v>
      </c>
    </row>
    <row r="60" spans="1:19" x14ac:dyDescent="0.2">
      <c r="A60" s="22" t="s">
        <v>52</v>
      </c>
      <c r="B60" s="17">
        <v>9.4516272848863103</v>
      </c>
      <c r="C60" s="17">
        <v>90.5483727151137</v>
      </c>
      <c r="D60" s="17">
        <v>8.4147257700976699</v>
      </c>
      <c r="E60" s="17">
        <v>91.585274229902296</v>
      </c>
      <c r="F60" s="17">
        <v>6.6623959000640598</v>
      </c>
      <c r="G60" s="17">
        <v>93.337604099935902</v>
      </c>
      <c r="H60" s="17">
        <v>5.6307692307692303</v>
      </c>
      <c r="I60" s="17">
        <v>94.369230769230796</v>
      </c>
      <c r="J60" s="17">
        <v>5.7207376740685003</v>
      </c>
      <c r="K60" s="17">
        <v>94.279262325931498</v>
      </c>
      <c r="L60" s="17">
        <v>5.72556762092794</v>
      </c>
      <c r="M60" s="17">
        <v>94.274432379072096</v>
      </c>
      <c r="N60" s="17">
        <v>5.7909604519773996</v>
      </c>
      <c r="O60" s="17">
        <v>94.209039548022602</v>
      </c>
      <c r="P60" s="17">
        <v>5.4534676941315903</v>
      </c>
      <c r="Q60" s="17">
        <v>94.546532305868396</v>
      </c>
      <c r="R60" s="17">
        <v>5.9133489461358302</v>
      </c>
      <c r="S60" s="17">
        <v>94.086651053864202</v>
      </c>
    </row>
    <row r="61" spans="1:19" x14ac:dyDescent="0.2">
      <c r="A61" s="22" t="s">
        <v>88</v>
      </c>
      <c r="B61" s="17">
        <v>21.597096188747699</v>
      </c>
      <c r="C61" s="17">
        <v>78.402903811252301</v>
      </c>
      <c r="D61" s="17">
        <v>22.8571428571429</v>
      </c>
      <c r="E61" s="17">
        <v>77.142857142857196</v>
      </c>
      <c r="F61" s="17">
        <v>20.496894409937902</v>
      </c>
      <c r="G61" s="17">
        <v>79.503105590062106</v>
      </c>
      <c r="H61" s="17">
        <v>21.412300683371299</v>
      </c>
      <c r="I61" s="17">
        <v>78.587699316628701</v>
      </c>
      <c r="J61" s="17">
        <v>20.908130939809901</v>
      </c>
      <c r="K61" s="17">
        <v>79.091869060190106</v>
      </c>
      <c r="L61" s="17">
        <v>22.4806201550388</v>
      </c>
      <c r="M61" s="17">
        <v>77.519379844961307</v>
      </c>
      <c r="N61" s="17">
        <v>25.048923679060699</v>
      </c>
      <c r="O61" s="17">
        <v>74.951076320939293</v>
      </c>
      <c r="P61" s="17">
        <v>23.917995444191298</v>
      </c>
      <c r="Q61" s="17">
        <v>76.082004555808695</v>
      </c>
      <c r="R61" s="17">
        <v>24.668435013262599</v>
      </c>
      <c r="S61" s="17">
        <v>75.331564986737405</v>
      </c>
    </row>
    <row r="62" spans="1:19" x14ac:dyDescent="0.2">
      <c r="A62" s="22" t="s">
        <v>109</v>
      </c>
      <c r="B62" s="17">
        <v>18.6356707317073</v>
      </c>
      <c r="C62" s="17">
        <v>81.364329268292707</v>
      </c>
      <c r="D62" s="17">
        <v>18.010372465818001</v>
      </c>
      <c r="E62" s="17">
        <v>81.989627534182006</v>
      </c>
      <c r="F62" s="17">
        <v>16.633391564761698</v>
      </c>
      <c r="G62" s="17">
        <v>83.366608435238305</v>
      </c>
      <c r="H62" s="17">
        <v>15.6855531027716</v>
      </c>
      <c r="I62" s="17">
        <v>84.314446897228393</v>
      </c>
      <c r="J62" s="17">
        <v>15.3816598360656</v>
      </c>
      <c r="K62" s="17">
        <v>84.618340163934405</v>
      </c>
      <c r="L62" s="17">
        <v>16.061606160616101</v>
      </c>
      <c r="M62" s="17">
        <v>83.938393839383906</v>
      </c>
      <c r="N62" s="17">
        <v>15.641928494041199</v>
      </c>
      <c r="O62" s="17">
        <v>84.358071505958804</v>
      </c>
      <c r="P62" s="17">
        <v>16.193794591007102</v>
      </c>
      <c r="Q62" s="17">
        <v>83.806205408992895</v>
      </c>
      <c r="R62" s="17">
        <v>14.9151273090364</v>
      </c>
      <c r="S62" s="17">
        <v>85.084872690963607</v>
      </c>
    </row>
    <row r="63" spans="1:19" x14ac:dyDescent="0.2">
      <c r="A63" s="22" t="s">
        <v>90</v>
      </c>
      <c r="B63" s="17">
        <v>31.141868512110701</v>
      </c>
      <c r="C63" s="17">
        <v>68.858131487889295</v>
      </c>
      <c r="D63" s="17">
        <v>32.8165374677003</v>
      </c>
      <c r="E63" s="17">
        <v>67.1834625322997</v>
      </c>
      <c r="F63" s="17">
        <v>32.452830188679201</v>
      </c>
      <c r="G63" s="17">
        <v>67.547169811320799</v>
      </c>
      <c r="H63" s="17">
        <v>31.305637982195801</v>
      </c>
      <c r="I63" s="17">
        <v>68.694362017804195</v>
      </c>
      <c r="J63" s="17">
        <v>31.0126582278481</v>
      </c>
      <c r="K63" s="17">
        <v>68.987341772151893</v>
      </c>
      <c r="L63" s="17">
        <v>31.162790697674399</v>
      </c>
      <c r="M63" s="17">
        <v>68.837209302325604</v>
      </c>
      <c r="N63" s="17">
        <v>27.496917385943298</v>
      </c>
      <c r="O63" s="17">
        <v>72.503082614056694</v>
      </c>
      <c r="P63" s="17">
        <v>33.215962441314602</v>
      </c>
      <c r="Q63" s="17">
        <v>66.784037558685498</v>
      </c>
      <c r="R63" s="17">
        <v>29.6894409937888</v>
      </c>
      <c r="S63" s="17">
        <v>70.310559006211193</v>
      </c>
    </row>
    <row r="64" spans="1:19" x14ac:dyDescent="0.2">
      <c r="A64" s="21" t="s">
        <v>64</v>
      </c>
      <c r="B64" s="25">
        <v>7.3691157061152701</v>
      </c>
      <c r="C64" s="25">
        <v>92.630884293884705</v>
      </c>
      <c r="D64" s="25">
        <v>7.2492373945810096</v>
      </c>
      <c r="E64" s="25">
        <v>92.750762605418998</v>
      </c>
      <c r="F64" s="25">
        <v>7.0846075433231404</v>
      </c>
      <c r="G64" s="25">
        <v>92.915392456676898</v>
      </c>
      <c r="H64" s="25">
        <v>7.9400179669684201</v>
      </c>
      <c r="I64" s="25">
        <v>92.059982033031602</v>
      </c>
      <c r="J64" s="25">
        <v>8.3412669351885693</v>
      </c>
      <c r="K64" s="25">
        <v>91.6587330648114</v>
      </c>
      <c r="L64" s="25">
        <v>8.9691885788030294</v>
      </c>
      <c r="M64" s="25">
        <v>91.030811421197001</v>
      </c>
      <c r="N64" s="25">
        <v>8.9078658727671591</v>
      </c>
      <c r="O64" s="25">
        <v>91.092134127232796</v>
      </c>
      <c r="P64" s="25">
        <v>9.4346757421062595</v>
      </c>
      <c r="Q64" s="25">
        <v>90.565324257893707</v>
      </c>
      <c r="R64" s="25">
        <v>8.8097834553668797</v>
      </c>
      <c r="S64" s="25">
        <v>91.190216544633103</v>
      </c>
    </row>
    <row r="65" spans="1:19" x14ac:dyDescent="0.2">
      <c r="A65" s="22" t="s">
        <v>87</v>
      </c>
      <c r="B65" s="17">
        <v>16.1629434954008</v>
      </c>
      <c r="C65" s="17">
        <v>83.837056504599204</v>
      </c>
      <c r="D65" s="17">
        <v>12.669245647969101</v>
      </c>
      <c r="E65" s="17">
        <v>87.330754352030993</v>
      </c>
      <c r="F65" s="17">
        <v>14.0934283452098</v>
      </c>
      <c r="G65" s="17">
        <v>85.906571654790199</v>
      </c>
      <c r="H65" s="17">
        <v>14.587458745874599</v>
      </c>
      <c r="I65" s="17">
        <v>85.412541254125401</v>
      </c>
      <c r="J65" s="17">
        <v>16.861665519614601</v>
      </c>
      <c r="K65" s="17">
        <v>83.138334480385396</v>
      </c>
      <c r="L65" s="17">
        <v>16.292974588938701</v>
      </c>
      <c r="M65" s="17">
        <v>83.707025411061295</v>
      </c>
      <c r="N65" s="17">
        <v>15.671117357695</v>
      </c>
      <c r="O65" s="17">
        <v>84.328882642305004</v>
      </c>
      <c r="P65" s="17">
        <v>16.6666666666667</v>
      </c>
      <c r="Q65" s="17">
        <v>83.3333333333333</v>
      </c>
      <c r="R65" s="17">
        <v>18.2741116751269</v>
      </c>
      <c r="S65" s="17">
        <v>81.725888324873097</v>
      </c>
    </row>
    <row r="66" spans="1:19" x14ac:dyDescent="0.2">
      <c r="A66" s="22" t="s">
        <v>52</v>
      </c>
      <c r="B66" s="17">
        <v>1.9616584930896099</v>
      </c>
      <c r="C66" s="17">
        <v>98.038341506910399</v>
      </c>
      <c r="D66" s="17">
        <v>1.46506386175808</v>
      </c>
      <c r="E66" s="17">
        <v>98.534936138241903</v>
      </c>
      <c r="F66" s="17">
        <v>1.2171684817424699</v>
      </c>
      <c r="G66" s="17">
        <v>98.782831518257495</v>
      </c>
      <c r="H66" s="17">
        <v>1.5384615384615401</v>
      </c>
      <c r="I66" s="17">
        <v>98.461538461538495</v>
      </c>
      <c r="J66" s="17">
        <v>1.2043658261196799</v>
      </c>
      <c r="K66" s="17">
        <v>98.795634173880302</v>
      </c>
      <c r="L66" s="17">
        <v>1.67901234567901</v>
      </c>
      <c r="M66" s="17">
        <v>98.320987654321002</v>
      </c>
      <c r="N66" s="17">
        <v>1.27118644067797</v>
      </c>
      <c r="O66" s="17">
        <v>98.728813559322006</v>
      </c>
      <c r="P66" s="17">
        <v>1.7190278601066999</v>
      </c>
      <c r="Q66" s="17">
        <v>98.280972139893294</v>
      </c>
      <c r="R66" s="17">
        <v>1.63934426229508</v>
      </c>
      <c r="S66" s="17">
        <v>98.360655737704903</v>
      </c>
    </row>
    <row r="67" spans="1:19" x14ac:dyDescent="0.2">
      <c r="A67" s="22" t="s">
        <v>88</v>
      </c>
      <c r="B67" s="17">
        <v>21.052631578947398</v>
      </c>
      <c r="C67" s="17">
        <v>78.947368421052602</v>
      </c>
      <c r="D67" s="17">
        <v>20.428571428571399</v>
      </c>
      <c r="E67" s="17">
        <v>79.571428571428598</v>
      </c>
      <c r="F67" s="17">
        <v>18.136645962732899</v>
      </c>
      <c r="G67" s="17">
        <v>81.863354037267101</v>
      </c>
      <c r="H67" s="17">
        <v>19.248291571753999</v>
      </c>
      <c r="I67" s="17">
        <v>80.751708428246005</v>
      </c>
      <c r="J67" s="17">
        <v>19.535374868004201</v>
      </c>
      <c r="K67" s="17">
        <v>80.464625131995803</v>
      </c>
      <c r="L67" s="17">
        <v>22.591362126245802</v>
      </c>
      <c r="M67" s="17">
        <v>77.408637873754103</v>
      </c>
      <c r="N67" s="17">
        <v>20.939334637964802</v>
      </c>
      <c r="O67" s="17">
        <v>79.060665362035195</v>
      </c>
      <c r="P67" s="17">
        <v>20.501138952163998</v>
      </c>
      <c r="Q67" s="17">
        <v>79.498861047836002</v>
      </c>
      <c r="R67" s="17">
        <v>20.689655172413801</v>
      </c>
      <c r="S67" s="17">
        <v>79.310344827586206</v>
      </c>
    </row>
    <row r="68" spans="1:19" x14ac:dyDescent="0.2">
      <c r="A68" s="22" t="s">
        <v>109</v>
      </c>
      <c r="B68" s="17">
        <v>6.0975609756097597</v>
      </c>
      <c r="C68" s="17">
        <v>93.902439024390205</v>
      </c>
      <c r="D68" s="17">
        <v>5.8148672010058204</v>
      </c>
      <c r="E68" s="17">
        <v>94.185132798994204</v>
      </c>
      <c r="F68" s="17">
        <v>5.9146493636136803</v>
      </c>
      <c r="G68" s="17">
        <v>94.085350636386295</v>
      </c>
      <c r="H68" s="17">
        <v>6.8432671081677698</v>
      </c>
      <c r="I68" s="17">
        <v>93.156732891832206</v>
      </c>
      <c r="J68" s="17">
        <v>6.3652663934426199</v>
      </c>
      <c r="K68" s="17">
        <v>93.634733606557404</v>
      </c>
      <c r="L68" s="17">
        <v>6.05060506050605</v>
      </c>
      <c r="M68" s="17">
        <v>93.949394939493899</v>
      </c>
      <c r="N68" s="17">
        <v>6.4734561213434398</v>
      </c>
      <c r="O68" s="17">
        <v>93.526543878656597</v>
      </c>
      <c r="P68" s="17">
        <v>6.5538410486145704</v>
      </c>
      <c r="Q68" s="17">
        <v>93.446158951385399</v>
      </c>
      <c r="R68" s="17">
        <v>5.9910134797803298</v>
      </c>
      <c r="S68" s="17">
        <v>94.008986520219693</v>
      </c>
    </row>
    <row r="69" spans="1:19" x14ac:dyDescent="0.2">
      <c r="A69" s="23" t="s">
        <v>90</v>
      </c>
      <c r="B69" s="19">
        <v>23.183391003460201</v>
      </c>
      <c r="C69" s="19">
        <v>76.816608996539799</v>
      </c>
      <c r="D69" s="19">
        <v>32.299741602067201</v>
      </c>
      <c r="E69" s="19">
        <v>67.700258397932799</v>
      </c>
      <c r="F69" s="19">
        <v>25.849056603773601</v>
      </c>
      <c r="G69" s="19">
        <v>74.150943396226396</v>
      </c>
      <c r="H69" s="19">
        <v>22.403560830860499</v>
      </c>
      <c r="I69" s="19">
        <v>77.596439169139501</v>
      </c>
      <c r="J69" s="19">
        <v>22.7848101265823</v>
      </c>
      <c r="K69" s="19">
        <v>77.2151898734177</v>
      </c>
      <c r="L69" s="19">
        <v>25.116279069767401</v>
      </c>
      <c r="M69" s="19">
        <v>74.883720930232599</v>
      </c>
      <c r="N69" s="19">
        <v>24.0443896424168</v>
      </c>
      <c r="O69" s="19">
        <v>75.955610357583197</v>
      </c>
      <c r="P69" s="19">
        <v>24.0610328638498</v>
      </c>
      <c r="Q69" s="19">
        <v>75.938967136150197</v>
      </c>
      <c r="R69" s="19">
        <v>21.490683229813701</v>
      </c>
      <c r="S69" s="19">
        <v>78.509316770186302</v>
      </c>
    </row>
    <row r="70" spans="1:19" x14ac:dyDescent="0.2">
      <c r="A70" s="9" t="s">
        <v>19</v>
      </c>
    </row>
    <row r="71" spans="1:19" x14ac:dyDescent="0.2">
      <c r="A71" s="21" t="s">
        <v>60</v>
      </c>
      <c r="B71" s="25">
        <v>73.624217509109599</v>
      </c>
      <c r="C71" s="25">
        <v>26.375782490890401</v>
      </c>
      <c r="D71" s="25">
        <v>73.0350944851523</v>
      </c>
      <c r="E71" s="25">
        <v>26.9649055148477</v>
      </c>
      <c r="F71" s="25">
        <v>72.220128156803597</v>
      </c>
      <c r="G71" s="25">
        <v>27.7798718431964</v>
      </c>
      <c r="H71" s="25">
        <v>74.061922090318006</v>
      </c>
      <c r="I71" s="25">
        <v>25.938077909682001</v>
      </c>
      <c r="J71" s="25">
        <v>74.782277032610807</v>
      </c>
      <c r="K71" s="25">
        <v>25.2177229673892</v>
      </c>
      <c r="L71" s="25">
        <v>75.9111419645956</v>
      </c>
      <c r="M71" s="25">
        <v>24.0888580354044</v>
      </c>
      <c r="N71" s="25">
        <v>75.344501486084894</v>
      </c>
      <c r="O71" s="25">
        <v>24.655498513915202</v>
      </c>
      <c r="P71" s="25">
        <v>74.306067305330401</v>
      </c>
      <c r="Q71" s="25">
        <v>25.693932694669599</v>
      </c>
      <c r="R71" s="25">
        <v>74.750413223140498</v>
      </c>
      <c r="S71" s="25">
        <v>25.249586776859498</v>
      </c>
    </row>
    <row r="72" spans="1:19" x14ac:dyDescent="0.2">
      <c r="A72" s="22" t="s">
        <v>87</v>
      </c>
      <c r="B72" s="17">
        <v>93.1767337807606</v>
      </c>
      <c r="C72" s="17">
        <v>6.82326621923937</v>
      </c>
      <c r="D72" s="17">
        <v>91.853699085619297</v>
      </c>
      <c r="E72" s="17">
        <v>8.1463009143807206</v>
      </c>
      <c r="F72" s="17">
        <v>92.302452316076298</v>
      </c>
      <c r="G72" s="17">
        <v>7.6975476839237098</v>
      </c>
      <c r="H72" s="17">
        <v>93.134496342149703</v>
      </c>
      <c r="I72" s="17">
        <v>6.8655036578503097</v>
      </c>
      <c r="J72" s="17">
        <v>93.4289127837515</v>
      </c>
      <c r="K72" s="17">
        <v>6.5710872162485101</v>
      </c>
      <c r="L72" s="17">
        <v>92.072774528914906</v>
      </c>
      <c r="M72" s="17">
        <v>7.9272254710851202</v>
      </c>
      <c r="N72" s="17">
        <v>92.696287279366999</v>
      </c>
      <c r="O72" s="17">
        <v>7.3037127206329897</v>
      </c>
      <c r="P72" s="17">
        <v>92.786636294608996</v>
      </c>
      <c r="Q72" s="17">
        <v>7.21336370539104</v>
      </c>
      <c r="R72" s="17">
        <v>92.335502530730295</v>
      </c>
      <c r="S72" s="17">
        <v>7.6644974692697003</v>
      </c>
    </row>
    <row r="73" spans="1:19" x14ac:dyDescent="0.2">
      <c r="A73" s="22" t="s">
        <v>52</v>
      </c>
      <c r="B73" s="17">
        <v>52.012882447665099</v>
      </c>
      <c r="C73" s="17">
        <v>47.987117552334901</v>
      </c>
      <c r="D73" s="17">
        <v>48.840429214261</v>
      </c>
      <c r="E73" s="17">
        <v>51.159570785739</v>
      </c>
      <c r="F73" s="17">
        <v>45.384842229430802</v>
      </c>
      <c r="G73" s="17">
        <v>54.615157770569198</v>
      </c>
      <c r="H73" s="17">
        <v>44.664371772805502</v>
      </c>
      <c r="I73" s="17">
        <v>55.335628227194498</v>
      </c>
      <c r="J73" s="17">
        <v>43.5843793584379</v>
      </c>
      <c r="K73" s="17">
        <v>56.4156206415621</v>
      </c>
      <c r="L73" s="17">
        <v>42.663043478260903</v>
      </c>
      <c r="M73" s="17">
        <v>57.336956521739097</v>
      </c>
      <c r="N73" s="17">
        <v>39.529821506312601</v>
      </c>
      <c r="O73" s="17">
        <v>60.470178493687399</v>
      </c>
      <c r="P73" s="17">
        <v>37.8694924707195</v>
      </c>
      <c r="Q73" s="17">
        <v>62.1305075292805</v>
      </c>
      <c r="R73" s="17">
        <v>41.923284710967003</v>
      </c>
      <c r="S73" s="17">
        <v>58.076715289032997</v>
      </c>
    </row>
    <row r="74" spans="1:19" x14ac:dyDescent="0.2">
      <c r="A74" s="22" t="s">
        <v>88</v>
      </c>
      <c r="B74" s="17">
        <v>81.664098613251198</v>
      </c>
      <c r="C74" s="17">
        <v>18.335901386748802</v>
      </c>
      <c r="D74" s="17">
        <v>81.588902900378301</v>
      </c>
      <c r="E74" s="17">
        <v>18.411097099621699</v>
      </c>
      <c r="F74" s="17">
        <v>81.847475832438207</v>
      </c>
      <c r="G74" s="17">
        <v>18.152524167561801</v>
      </c>
      <c r="H74" s="17">
        <v>83.69140625</v>
      </c>
      <c r="I74" s="17">
        <v>16.30859375</v>
      </c>
      <c r="J74" s="17">
        <v>84.786641929499098</v>
      </c>
      <c r="K74" s="17">
        <v>15.213358070500901</v>
      </c>
      <c r="L74" s="17">
        <v>83.760683760683804</v>
      </c>
      <c r="M74" s="17">
        <v>16.239316239316199</v>
      </c>
      <c r="N74" s="17">
        <v>84.879725085910593</v>
      </c>
      <c r="O74" s="17">
        <v>15.1202749140893</v>
      </c>
      <c r="P74" s="17">
        <v>82.9025844930418</v>
      </c>
      <c r="Q74" s="17">
        <v>17.0974155069582</v>
      </c>
      <c r="R74" s="17">
        <v>84.313725490196106</v>
      </c>
      <c r="S74" s="17">
        <v>15.6862745098039</v>
      </c>
    </row>
    <row r="75" spans="1:19" x14ac:dyDescent="0.2">
      <c r="A75" s="22" t="s">
        <v>109</v>
      </c>
      <c r="B75" s="17">
        <v>77.301486871243299</v>
      </c>
      <c r="C75" s="17">
        <v>22.698513128756701</v>
      </c>
      <c r="D75" s="17">
        <v>76.842243530802605</v>
      </c>
      <c r="E75" s="17">
        <v>23.157756469197398</v>
      </c>
      <c r="F75" s="17">
        <v>76.239082395033094</v>
      </c>
      <c r="G75" s="17">
        <v>23.760917604966899</v>
      </c>
      <c r="H75" s="17">
        <v>78.185588387765705</v>
      </c>
      <c r="I75" s="17">
        <v>21.814411612234299</v>
      </c>
      <c r="J75" s="17">
        <v>77.885347547046706</v>
      </c>
      <c r="K75" s="17">
        <v>22.114652452953301</v>
      </c>
      <c r="L75" s="17">
        <v>78.280542986425303</v>
      </c>
      <c r="M75" s="17">
        <v>21.719457013574701</v>
      </c>
      <c r="N75" s="17">
        <v>78.213309024612599</v>
      </c>
      <c r="O75" s="17">
        <v>21.786690975387401</v>
      </c>
      <c r="P75" s="17">
        <v>76</v>
      </c>
      <c r="Q75" s="17">
        <v>24</v>
      </c>
      <c r="R75" s="17">
        <v>75.285447373884196</v>
      </c>
      <c r="S75" s="17">
        <v>24.7145526261158</v>
      </c>
    </row>
    <row r="76" spans="1:19" x14ac:dyDescent="0.2">
      <c r="A76" s="22" t="s">
        <v>90</v>
      </c>
      <c r="B76" s="17">
        <v>95.480225988700596</v>
      </c>
      <c r="C76" s="17">
        <v>4.5197740112994396</v>
      </c>
      <c r="D76" s="17">
        <v>97.644539614560998</v>
      </c>
      <c r="E76" s="17">
        <v>2.35546038543897</v>
      </c>
      <c r="F76" s="17">
        <v>95.2</v>
      </c>
      <c r="G76" s="17">
        <v>4.8</v>
      </c>
      <c r="H76" s="17">
        <v>96.871239470517494</v>
      </c>
      <c r="I76" s="17">
        <v>3.12876052948255</v>
      </c>
      <c r="J76" s="17">
        <v>95.424836601307206</v>
      </c>
      <c r="K76" s="17">
        <v>4.5751633986928102</v>
      </c>
      <c r="L76" s="17">
        <v>96.044624746450296</v>
      </c>
      <c r="M76" s="17">
        <v>3.9553752535497</v>
      </c>
      <c r="N76" s="17">
        <v>94.264069264069306</v>
      </c>
      <c r="O76" s="17">
        <v>5.7359307359307401</v>
      </c>
      <c r="P76" s="17">
        <v>95.164609053497898</v>
      </c>
      <c r="Q76" s="17">
        <v>4.8353909465020601</v>
      </c>
      <c r="R76" s="17">
        <v>94.736842105263193</v>
      </c>
      <c r="S76" s="17">
        <v>5.2631578947368398</v>
      </c>
    </row>
    <row r="77" spans="1:19" x14ac:dyDescent="0.2">
      <c r="A77" s="21" t="s">
        <v>61</v>
      </c>
      <c r="B77" s="25">
        <v>40.042966560807002</v>
      </c>
      <c r="C77" s="25">
        <v>59.957033439192998</v>
      </c>
      <c r="D77" s="25">
        <v>41.081206138659702</v>
      </c>
      <c r="E77" s="25">
        <v>58.918793861340298</v>
      </c>
      <c r="F77" s="25">
        <v>42.8795778629311</v>
      </c>
      <c r="G77" s="25">
        <v>57.1204221370689</v>
      </c>
      <c r="H77" s="25">
        <v>46.629280515451597</v>
      </c>
      <c r="I77" s="25">
        <v>53.370719484548403</v>
      </c>
      <c r="J77" s="25">
        <v>48.4811896288765</v>
      </c>
      <c r="K77" s="25">
        <v>51.5188103711235</v>
      </c>
      <c r="L77" s="25">
        <v>51.392071096299397</v>
      </c>
      <c r="M77" s="25">
        <v>48.607928903700603</v>
      </c>
      <c r="N77" s="25">
        <v>51.479329910834899</v>
      </c>
      <c r="O77" s="25">
        <v>48.520670089165101</v>
      </c>
      <c r="P77" s="25">
        <v>51.0316030784346</v>
      </c>
      <c r="Q77" s="25">
        <v>48.9683969215654</v>
      </c>
      <c r="R77" s="25">
        <v>50.813492063492099</v>
      </c>
      <c r="S77" s="25">
        <v>49.186507936507901</v>
      </c>
    </row>
    <row r="78" spans="1:19" x14ac:dyDescent="0.2">
      <c r="A78" s="22" t="s">
        <v>87</v>
      </c>
      <c r="B78" s="17">
        <v>72.147651006711399</v>
      </c>
      <c r="C78" s="17">
        <v>27.852348993288601</v>
      </c>
      <c r="D78" s="17">
        <v>70.514950166112996</v>
      </c>
      <c r="E78" s="17">
        <v>29.485049833887</v>
      </c>
      <c r="F78" s="17">
        <v>75.051124744376295</v>
      </c>
      <c r="G78" s="17">
        <v>24.948875255623701</v>
      </c>
      <c r="H78" s="17">
        <v>77.096229600450201</v>
      </c>
      <c r="I78" s="17">
        <v>22.903770399549799</v>
      </c>
      <c r="J78" s="17">
        <v>79.236276849641996</v>
      </c>
      <c r="K78" s="17">
        <v>20.763723150358</v>
      </c>
      <c r="L78" s="17">
        <v>77.582846003898595</v>
      </c>
      <c r="M78" s="17">
        <v>22.417153996101401</v>
      </c>
      <c r="N78" s="17">
        <v>80.778588807785894</v>
      </c>
      <c r="O78" s="17">
        <v>19.221411192214099</v>
      </c>
      <c r="P78" s="17">
        <v>80.699088145896695</v>
      </c>
      <c r="Q78" s="17">
        <v>19.300911854103301</v>
      </c>
      <c r="R78" s="17">
        <v>80.535455861070901</v>
      </c>
      <c r="S78" s="17">
        <v>19.464544138929099</v>
      </c>
    </row>
    <row r="79" spans="1:19" x14ac:dyDescent="0.2">
      <c r="A79" s="22" t="s">
        <v>52</v>
      </c>
      <c r="B79" s="17">
        <v>11.4734299516908</v>
      </c>
      <c r="C79" s="17">
        <v>88.526570048309196</v>
      </c>
      <c r="D79" s="17">
        <v>11.4147353856797</v>
      </c>
      <c r="E79" s="17">
        <v>88.585264614320295</v>
      </c>
      <c r="F79" s="17">
        <v>11.6745283018868</v>
      </c>
      <c r="G79" s="17">
        <v>88.325471698113205</v>
      </c>
      <c r="H79" s="17">
        <v>12.048192771084301</v>
      </c>
      <c r="I79" s="17">
        <v>87.951807228915698</v>
      </c>
      <c r="J79" s="17">
        <v>11.5371209480655</v>
      </c>
      <c r="K79" s="17">
        <v>88.462879051934493</v>
      </c>
      <c r="L79" s="17">
        <v>11.7753623188406</v>
      </c>
      <c r="M79" s="17">
        <v>88.224637681159393</v>
      </c>
      <c r="N79" s="17">
        <v>11.449717022202901</v>
      </c>
      <c r="O79" s="17">
        <v>88.550282977797096</v>
      </c>
      <c r="P79" s="17">
        <v>11.489124372559999</v>
      </c>
      <c r="Q79" s="17">
        <v>88.510875627440001</v>
      </c>
      <c r="R79" s="17">
        <v>14.648648648648599</v>
      </c>
      <c r="S79" s="17">
        <v>85.351351351351397</v>
      </c>
    </row>
    <row r="80" spans="1:19" x14ac:dyDescent="0.2">
      <c r="A80" s="22" t="s">
        <v>88</v>
      </c>
      <c r="B80" s="17">
        <v>53.609831029185898</v>
      </c>
      <c r="C80" s="17">
        <v>46.390168970814102</v>
      </c>
      <c r="D80" s="17">
        <v>53.962264150943398</v>
      </c>
      <c r="E80" s="17">
        <v>46.037735849056602</v>
      </c>
      <c r="F80" s="17">
        <v>56.545064377682401</v>
      </c>
      <c r="G80" s="17">
        <v>43.454935622317599</v>
      </c>
      <c r="H80" s="17">
        <v>60.7421875</v>
      </c>
      <c r="I80" s="17">
        <v>39.2578125</v>
      </c>
      <c r="J80" s="17">
        <v>59.351851851851897</v>
      </c>
      <c r="K80" s="17">
        <v>40.648148148148202</v>
      </c>
      <c r="L80" s="17">
        <v>63.437796771130103</v>
      </c>
      <c r="M80" s="17">
        <v>36.562203228869897</v>
      </c>
      <c r="N80" s="17">
        <v>64.206008583691002</v>
      </c>
      <c r="O80" s="17">
        <v>35.793991416308998</v>
      </c>
      <c r="P80" s="17">
        <v>63.429137760158603</v>
      </c>
      <c r="Q80" s="17">
        <v>36.570862239841397</v>
      </c>
      <c r="R80" s="17">
        <v>65.584905660377402</v>
      </c>
      <c r="S80" s="17">
        <v>34.415094339622598</v>
      </c>
    </row>
    <row r="81" spans="1:19" x14ac:dyDescent="0.2">
      <c r="A81" s="22" t="s">
        <v>109</v>
      </c>
      <c r="B81" s="17">
        <v>43.198354950964898</v>
      </c>
      <c r="C81" s="17">
        <v>56.801645049035102</v>
      </c>
      <c r="D81" s="17">
        <v>44.0152410984102</v>
      </c>
      <c r="E81" s="17">
        <v>55.9847589015898</v>
      </c>
      <c r="F81" s="17">
        <v>45.1962538145849</v>
      </c>
      <c r="G81" s="17">
        <v>54.8037461854151</v>
      </c>
      <c r="H81" s="17">
        <v>49.061689994816</v>
      </c>
      <c r="I81" s="17">
        <v>50.938310005184</v>
      </c>
      <c r="J81" s="17">
        <v>49.929294028064803</v>
      </c>
      <c r="K81" s="17">
        <v>50.070705971935197</v>
      </c>
      <c r="L81" s="17">
        <v>51.8505627102912</v>
      </c>
      <c r="M81" s="17">
        <v>48.1494372897088</v>
      </c>
      <c r="N81" s="17">
        <v>51.6864175022789</v>
      </c>
      <c r="O81" s="17">
        <v>48.3135824977211</v>
      </c>
      <c r="P81" s="17">
        <v>49.747403873140598</v>
      </c>
      <c r="Q81" s="17">
        <v>50.252596126859402</v>
      </c>
      <c r="R81" s="17">
        <v>48.567573178326803</v>
      </c>
      <c r="S81" s="17">
        <v>51.432426821673197</v>
      </c>
    </row>
    <row r="82" spans="1:19" x14ac:dyDescent="0.2">
      <c r="A82" s="22" t="s">
        <v>90</v>
      </c>
      <c r="B82" s="17">
        <v>78.028169014084497</v>
      </c>
      <c r="C82" s="17">
        <v>21.971830985915499</v>
      </c>
      <c r="D82" s="17">
        <v>79.184549356223201</v>
      </c>
      <c r="E82" s="17">
        <v>20.815450643776799</v>
      </c>
      <c r="F82" s="17">
        <v>81.12</v>
      </c>
      <c r="G82" s="17">
        <v>18.88</v>
      </c>
      <c r="H82" s="17">
        <v>80.963855421686702</v>
      </c>
      <c r="I82" s="17">
        <v>19.036144578313301</v>
      </c>
      <c r="J82" s="17">
        <v>80.501089324618704</v>
      </c>
      <c r="K82" s="17">
        <v>19.4989106753813</v>
      </c>
      <c r="L82" s="17">
        <v>82.418699186991901</v>
      </c>
      <c r="M82" s="17">
        <v>17.581300813008099</v>
      </c>
      <c r="N82" s="17">
        <v>80.911062906724496</v>
      </c>
      <c r="O82" s="17">
        <v>19.088937093275501</v>
      </c>
      <c r="P82" s="17">
        <v>80.412371134020603</v>
      </c>
      <c r="Q82" s="17">
        <v>19.587628865979401</v>
      </c>
      <c r="R82" s="17">
        <v>80.839612486544695</v>
      </c>
      <c r="S82" s="17">
        <v>19.160387513455301</v>
      </c>
    </row>
    <row r="83" spans="1:19" x14ac:dyDescent="0.2">
      <c r="A83" s="21" t="s">
        <v>62</v>
      </c>
      <c r="B83" s="25">
        <v>4.3153371940967702</v>
      </c>
      <c r="C83" s="25">
        <v>95.684662805903201</v>
      </c>
      <c r="D83" s="25">
        <v>4.2489204194941399</v>
      </c>
      <c r="E83" s="25">
        <v>95.751079580505902</v>
      </c>
      <c r="F83" s="25">
        <v>4.6676718180675998</v>
      </c>
      <c r="G83" s="25">
        <v>95.332328181932397</v>
      </c>
      <c r="H83" s="25">
        <v>4.5397601861241998</v>
      </c>
      <c r="I83" s="25">
        <v>95.460239813875802</v>
      </c>
      <c r="J83" s="25">
        <v>4.5373665480427103</v>
      </c>
      <c r="K83" s="25">
        <v>95.462633451957302</v>
      </c>
      <c r="L83" s="25">
        <v>4.1877908188068602</v>
      </c>
      <c r="M83" s="25">
        <v>95.812209181193097</v>
      </c>
      <c r="N83" s="25">
        <v>4.1748294264676096</v>
      </c>
      <c r="O83" s="25">
        <v>95.825170573532404</v>
      </c>
      <c r="P83" s="25">
        <v>3.65124846500205</v>
      </c>
      <c r="Q83" s="25">
        <v>96.348751534998001</v>
      </c>
      <c r="R83" s="25">
        <v>4.3308648505686298</v>
      </c>
      <c r="S83" s="25">
        <v>95.669135149431398</v>
      </c>
    </row>
    <row r="84" spans="1:19" x14ac:dyDescent="0.2">
      <c r="A84" s="22" t="s">
        <v>87</v>
      </c>
      <c r="B84" s="17">
        <v>7.1668533034714503</v>
      </c>
      <c r="C84" s="17">
        <v>92.833146696528601</v>
      </c>
      <c r="D84" s="17">
        <v>4.8172757475083099</v>
      </c>
      <c r="E84" s="17">
        <v>95.182724252491695</v>
      </c>
      <c r="F84" s="17">
        <v>5.9304703476482601</v>
      </c>
      <c r="G84" s="17">
        <v>94.069529652351704</v>
      </c>
      <c r="H84" s="17">
        <v>4.7244094488188999</v>
      </c>
      <c r="I84" s="17">
        <v>95.275590551181097</v>
      </c>
      <c r="J84" s="17">
        <v>4.1766109785202898</v>
      </c>
      <c r="K84" s="17">
        <v>95.823389021479699</v>
      </c>
      <c r="L84" s="17">
        <v>3.7760416666666701</v>
      </c>
      <c r="M84" s="17">
        <v>96.2239583333333</v>
      </c>
      <c r="N84" s="17">
        <v>4.6256847230675602</v>
      </c>
      <c r="O84" s="17">
        <v>95.374315276932407</v>
      </c>
      <c r="P84" s="17">
        <v>4.5627376425855504</v>
      </c>
      <c r="Q84" s="17">
        <v>95.437262357414497</v>
      </c>
      <c r="R84" s="17">
        <v>3.40086830680174</v>
      </c>
      <c r="S84" s="17">
        <v>96.599131693198302</v>
      </c>
    </row>
    <row r="85" spans="1:19" x14ac:dyDescent="0.2">
      <c r="A85" s="22" t="s">
        <v>52</v>
      </c>
      <c r="B85" s="17">
        <v>2.2535211267605599</v>
      </c>
      <c r="C85" s="17">
        <v>97.746478873239397</v>
      </c>
      <c r="D85" s="17">
        <v>2.3513139695712302</v>
      </c>
      <c r="E85" s="17">
        <v>97.648686030428806</v>
      </c>
      <c r="F85" s="17">
        <v>2.65408434090239</v>
      </c>
      <c r="G85" s="17">
        <v>97.345915659097599</v>
      </c>
      <c r="H85" s="17">
        <v>2.3242467718794799</v>
      </c>
      <c r="I85" s="17">
        <v>97.675753228120499</v>
      </c>
      <c r="J85" s="17">
        <v>2.7554935472619499</v>
      </c>
      <c r="K85" s="17">
        <v>97.244506452738094</v>
      </c>
      <c r="L85" s="17">
        <v>2.3118766999093401</v>
      </c>
      <c r="M85" s="17">
        <v>97.688123300090695</v>
      </c>
      <c r="N85" s="17">
        <v>2.9590948651000901</v>
      </c>
      <c r="O85" s="17">
        <v>97.040905134899901</v>
      </c>
      <c r="P85" s="17">
        <v>2.1739130434782599</v>
      </c>
      <c r="Q85" s="17">
        <v>97.826086956521706</v>
      </c>
      <c r="R85" s="17">
        <v>2.86177105831533</v>
      </c>
      <c r="S85" s="17">
        <v>97.138228941684702</v>
      </c>
    </row>
    <row r="86" spans="1:19" x14ac:dyDescent="0.2">
      <c r="A86" s="22" t="s">
        <v>88</v>
      </c>
      <c r="B86" s="17">
        <v>2.6113671274961598</v>
      </c>
      <c r="C86" s="17">
        <v>97.388632872503806</v>
      </c>
      <c r="D86" s="17">
        <v>3.2745591939546599</v>
      </c>
      <c r="E86" s="17">
        <v>96.725440806045299</v>
      </c>
      <c r="F86" s="17">
        <v>3.5445757250268501</v>
      </c>
      <c r="G86" s="17">
        <v>96.455424274973097</v>
      </c>
      <c r="H86" s="17">
        <v>4.3859649122807003</v>
      </c>
      <c r="I86" s="17">
        <v>95.614035087719301</v>
      </c>
      <c r="J86" s="17">
        <v>4.6210720887245804</v>
      </c>
      <c r="K86" s="17">
        <v>95.378927911275397</v>
      </c>
      <c r="L86" s="17">
        <v>3.0389363722697098</v>
      </c>
      <c r="M86" s="17">
        <v>96.961063627730297</v>
      </c>
      <c r="N86" s="17">
        <v>2.0618556701030899</v>
      </c>
      <c r="O86" s="17">
        <v>97.9381443298969</v>
      </c>
      <c r="P86" s="17">
        <v>1.9821605550049599</v>
      </c>
      <c r="Q86" s="17">
        <v>98.017839444995005</v>
      </c>
      <c r="R86" s="17">
        <v>3.3232628398791499</v>
      </c>
      <c r="S86" s="17">
        <v>96.676737160120894</v>
      </c>
    </row>
    <row r="87" spans="1:19" x14ac:dyDescent="0.2">
      <c r="A87" s="22" t="s">
        <v>109</v>
      </c>
      <c r="B87" s="17">
        <v>5.04507354104065</v>
      </c>
      <c r="C87" s="17">
        <v>94.954926458959307</v>
      </c>
      <c r="D87" s="17">
        <v>5.1504401524109804</v>
      </c>
      <c r="E87" s="17">
        <v>94.849559847589006</v>
      </c>
      <c r="F87" s="17">
        <v>5.5140481953067404</v>
      </c>
      <c r="G87" s="17">
        <v>94.4859518046933</v>
      </c>
      <c r="H87" s="17">
        <v>5.57801969932608</v>
      </c>
      <c r="I87" s="17">
        <v>94.421980300673894</v>
      </c>
      <c r="J87" s="17">
        <v>5.4933101272707496</v>
      </c>
      <c r="K87" s="17">
        <v>94.506689872729297</v>
      </c>
      <c r="L87" s="17">
        <v>5.2436194895591601</v>
      </c>
      <c r="M87" s="17">
        <v>94.756380510440806</v>
      </c>
      <c r="N87" s="17">
        <v>5.0136736554238803</v>
      </c>
      <c r="O87" s="17">
        <v>94.986326344576099</v>
      </c>
      <c r="P87" s="17">
        <v>4.4765646926747102</v>
      </c>
      <c r="Q87" s="17">
        <v>95.5234353073253</v>
      </c>
      <c r="R87" s="17">
        <v>5.1681195516812002</v>
      </c>
      <c r="S87" s="17">
        <v>94.831880448318799</v>
      </c>
    </row>
    <row r="88" spans="1:19" x14ac:dyDescent="0.2">
      <c r="A88" s="22" t="s">
        <v>90</v>
      </c>
      <c r="B88" s="17">
        <v>1.6949152542372901</v>
      </c>
      <c r="C88" s="17">
        <v>98.305084745762699</v>
      </c>
      <c r="D88" s="17">
        <v>1.4989293361884399</v>
      </c>
      <c r="E88" s="17">
        <v>98.501070663811603</v>
      </c>
      <c r="F88" s="17">
        <v>1.4376996805111799</v>
      </c>
      <c r="G88" s="17">
        <v>98.562300319488799</v>
      </c>
      <c r="H88" s="17">
        <v>1.56815440289505</v>
      </c>
      <c r="I88" s="17">
        <v>98.431845597104996</v>
      </c>
      <c r="J88" s="17">
        <v>1.0893246187363801</v>
      </c>
      <c r="K88" s="17">
        <v>98.910675381263601</v>
      </c>
      <c r="L88" s="17">
        <v>1.0162601626016301</v>
      </c>
      <c r="M88" s="17">
        <v>98.983739837398403</v>
      </c>
      <c r="N88" s="17">
        <v>1.0845986984815601</v>
      </c>
      <c r="O88" s="17">
        <v>98.915401301518401</v>
      </c>
      <c r="P88" s="17">
        <v>0.82389289392378995</v>
      </c>
      <c r="Q88" s="17">
        <v>99.176107106076202</v>
      </c>
      <c r="R88" s="17">
        <v>1.3978494623655899</v>
      </c>
      <c r="S88" s="17">
        <v>98.602150537634401</v>
      </c>
    </row>
    <row r="89" spans="1:19" x14ac:dyDescent="0.2">
      <c r="A89" s="21" t="s">
        <v>63</v>
      </c>
      <c r="B89" s="25">
        <v>18.991125642223299</v>
      </c>
      <c r="C89" s="25">
        <v>81.008874357776705</v>
      </c>
      <c r="D89" s="25">
        <v>18.707587908698301</v>
      </c>
      <c r="E89" s="25">
        <v>81.292412091301699</v>
      </c>
      <c r="F89" s="25">
        <v>17.395401432340702</v>
      </c>
      <c r="G89" s="25">
        <v>82.604598567659295</v>
      </c>
      <c r="H89" s="25">
        <v>17.015691187876602</v>
      </c>
      <c r="I89" s="25">
        <v>82.984308812123402</v>
      </c>
      <c r="J89" s="25">
        <v>17.066971660947999</v>
      </c>
      <c r="K89" s="25">
        <v>82.933028339052001</v>
      </c>
      <c r="L89" s="25">
        <v>18.3503436784003</v>
      </c>
      <c r="M89" s="25">
        <v>81.649656321599707</v>
      </c>
      <c r="N89" s="25">
        <v>18.3599027289922</v>
      </c>
      <c r="O89" s="25">
        <v>81.640097271007804</v>
      </c>
      <c r="P89" s="25">
        <v>18.772001637331201</v>
      </c>
      <c r="Q89" s="25">
        <v>81.227998362668899</v>
      </c>
      <c r="R89" s="25">
        <v>18.346560846560799</v>
      </c>
      <c r="S89" s="25">
        <v>81.653439153439194</v>
      </c>
    </row>
    <row r="90" spans="1:19" x14ac:dyDescent="0.2">
      <c r="A90" s="22" t="s">
        <v>87</v>
      </c>
      <c r="B90" s="17">
        <v>23.601789709172301</v>
      </c>
      <c r="C90" s="17">
        <v>76.398210290827706</v>
      </c>
      <c r="D90" s="17">
        <v>22.489626556016599</v>
      </c>
      <c r="E90" s="17">
        <v>77.510373443983397</v>
      </c>
      <c r="F90" s="17">
        <v>24.199045671438299</v>
      </c>
      <c r="G90" s="17">
        <v>75.800954328561701</v>
      </c>
      <c r="H90" s="17">
        <v>24.3532058492688</v>
      </c>
      <c r="I90" s="17">
        <v>75.646794150731196</v>
      </c>
      <c r="J90" s="17">
        <v>21.062052505966602</v>
      </c>
      <c r="K90" s="17">
        <v>78.937947494033395</v>
      </c>
      <c r="L90" s="17">
        <v>21.001300390116999</v>
      </c>
      <c r="M90" s="17">
        <v>78.998699609883005</v>
      </c>
      <c r="N90" s="17">
        <v>23.844282238442801</v>
      </c>
      <c r="O90" s="17">
        <v>76.155717761557199</v>
      </c>
      <c r="P90" s="17">
        <v>23.596358118361199</v>
      </c>
      <c r="Q90" s="17">
        <v>76.403641881638805</v>
      </c>
      <c r="R90" s="17">
        <v>24.384949348769901</v>
      </c>
      <c r="S90" s="17">
        <v>75.615050651230106</v>
      </c>
    </row>
    <row r="91" spans="1:19" x14ac:dyDescent="0.2">
      <c r="A91" s="22" t="s">
        <v>52</v>
      </c>
      <c r="B91" s="17">
        <v>9.7384305835010103</v>
      </c>
      <c r="C91" s="17">
        <v>90.261569416499</v>
      </c>
      <c r="D91" s="17">
        <v>8.6505190311418705</v>
      </c>
      <c r="E91" s="17">
        <v>91.349480968858103</v>
      </c>
      <c r="F91" s="17">
        <v>6.8416396343261603</v>
      </c>
      <c r="G91" s="17">
        <v>93.158360365673801</v>
      </c>
      <c r="H91" s="17">
        <v>5.9936908517350203</v>
      </c>
      <c r="I91" s="17">
        <v>94.006309148265004</v>
      </c>
      <c r="J91" s="17">
        <v>6.0648309515510599</v>
      </c>
      <c r="K91" s="17">
        <v>93.935169048448898</v>
      </c>
      <c r="L91" s="17">
        <v>6.1141304347826102</v>
      </c>
      <c r="M91" s="17">
        <v>93.885869565217405</v>
      </c>
      <c r="N91" s="17">
        <v>6.5274151436031298</v>
      </c>
      <c r="O91" s="17">
        <v>93.472584856396907</v>
      </c>
      <c r="P91" s="17">
        <v>6.0234244283324001</v>
      </c>
      <c r="Q91" s="17">
        <v>93.976575571667595</v>
      </c>
      <c r="R91" s="17">
        <v>6.6558441558441599</v>
      </c>
      <c r="S91" s="17">
        <v>93.344155844155793</v>
      </c>
    </row>
    <row r="92" spans="1:19" x14ac:dyDescent="0.2">
      <c r="A92" s="22" t="s">
        <v>88</v>
      </c>
      <c r="B92" s="17">
        <v>21.658986175115199</v>
      </c>
      <c r="C92" s="17">
        <v>78.341013824884797</v>
      </c>
      <c r="D92" s="17">
        <v>23.7074401008827</v>
      </c>
      <c r="E92" s="17">
        <v>76.292559899117293</v>
      </c>
      <c r="F92" s="17">
        <v>21.6738197424893</v>
      </c>
      <c r="G92" s="17">
        <v>78.3261802575107</v>
      </c>
      <c r="H92" s="17">
        <v>22.55859375</v>
      </c>
      <c r="I92" s="17">
        <v>77.44140625</v>
      </c>
      <c r="J92" s="17">
        <v>23.290203327171898</v>
      </c>
      <c r="K92" s="17">
        <v>76.709796672828105</v>
      </c>
      <c r="L92" s="17">
        <v>23.814041745730499</v>
      </c>
      <c r="M92" s="17">
        <v>76.185958254269494</v>
      </c>
      <c r="N92" s="17">
        <v>25.8369098712446</v>
      </c>
      <c r="O92" s="17">
        <v>74.1630901287554</v>
      </c>
      <c r="P92" s="17">
        <v>25.992063492063501</v>
      </c>
      <c r="Q92" s="17">
        <v>74.007936507936506</v>
      </c>
      <c r="R92" s="17">
        <v>27.286470143612998</v>
      </c>
      <c r="S92" s="17">
        <v>72.713529856386998</v>
      </c>
    </row>
    <row r="93" spans="1:19" x14ac:dyDescent="0.2">
      <c r="A93" s="22" t="s">
        <v>109</v>
      </c>
      <c r="B93" s="17">
        <v>20.882771713336499</v>
      </c>
      <c r="C93" s="17">
        <v>79.117228286663504</v>
      </c>
      <c r="D93" s="17">
        <v>20.286427539088201</v>
      </c>
      <c r="E93" s="17">
        <v>79.713572460911806</v>
      </c>
      <c r="F93" s="17">
        <v>18.509944228138501</v>
      </c>
      <c r="G93" s="17">
        <v>81.490055771861506</v>
      </c>
      <c r="H93" s="17">
        <v>17.660479104013302</v>
      </c>
      <c r="I93" s="17">
        <v>82.339520895986695</v>
      </c>
      <c r="J93" s="17">
        <v>17.567714565430201</v>
      </c>
      <c r="K93" s="17">
        <v>82.432285434569806</v>
      </c>
      <c r="L93" s="17">
        <v>18.484567184961701</v>
      </c>
      <c r="M93" s="17">
        <v>81.515432815038295</v>
      </c>
      <c r="N93" s="17">
        <v>18.254329990884202</v>
      </c>
      <c r="O93" s="17">
        <v>81.745670009115798</v>
      </c>
      <c r="P93" s="17">
        <v>17.894736842105299</v>
      </c>
      <c r="Q93" s="17">
        <v>82.105263157894697</v>
      </c>
      <c r="R93" s="17">
        <v>17.209881669088599</v>
      </c>
      <c r="S93" s="17">
        <v>82.790118330911397</v>
      </c>
    </row>
    <row r="94" spans="1:19" x14ac:dyDescent="0.2">
      <c r="A94" s="22" t="s">
        <v>90</v>
      </c>
      <c r="B94" s="17">
        <v>33.6158192090396</v>
      </c>
      <c r="C94" s="17">
        <v>66.3841807909605</v>
      </c>
      <c r="D94" s="17">
        <v>36.886993603411497</v>
      </c>
      <c r="E94" s="17">
        <v>63.113006396588503</v>
      </c>
      <c r="F94" s="17">
        <v>35.36</v>
      </c>
      <c r="G94" s="17">
        <v>64.64</v>
      </c>
      <c r="H94" s="17">
        <v>33.2931242460796</v>
      </c>
      <c r="I94" s="17">
        <v>66.7068757539204</v>
      </c>
      <c r="J94" s="17">
        <v>31.808278867102398</v>
      </c>
      <c r="K94" s="17">
        <v>68.191721132897598</v>
      </c>
      <c r="L94" s="17">
        <v>34.619289340101503</v>
      </c>
      <c r="M94" s="17">
        <v>65.380710659898497</v>
      </c>
      <c r="N94" s="17">
        <v>29.641693811074902</v>
      </c>
      <c r="O94" s="17">
        <v>70.358306188925098</v>
      </c>
      <c r="P94" s="17">
        <v>34.706488156539599</v>
      </c>
      <c r="Q94" s="17">
        <v>65.293511843460394</v>
      </c>
      <c r="R94" s="17">
        <v>31.618435155412602</v>
      </c>
      <c r="S94" s="17">
        <v>68.381564844587302</v>
      </c>
    </row>
    <row r="95" spans="1:19" x14ac:dyDescent="0.2">
      <c r="A95" s="21" t="s">
        <v>64</v>
      </c>
      <c r="B95" s="25">
        <v>7.3416775639828096</v>
      </c>
      <c r="C95" s="25">
        <v>92.658322436017201</v>
      </c>
      <c r="D95" s="25">
        <v>7.0409501041104301</v>
      </c>
      <c r="E95" s="25">
        <v>92.959049895889606</v>
      </c>
      <c r="F95" s="25">
        <v>6.8543067160897202</v>
      </c>
      <c r="G95" s="25">
        <v>93.145693283910305</v>
      </c>
      <c r="H95" s="25">
        <v>7.82769524491379</v>
      </c>
      <c r="I95" s="25">
        <v>92.172304755086202</v>
      </c>
      <c r="J95" s="25">
        <v>8.1893265565438398</v>
      </c>
      <c r="K95" s="25">
        <v>91.810673443456196</v>
      </c>
      <c r="L95" s="25">
        <v>8.6926334791362905</v>
      </c>
      <c r="M95" s="25">
        <v>91.307366520863695</v>
      </c>
      <c r="N95" s="25">
        <v>8.6739174491657103</v>
      </c>
      <c r="O95" s="25">
        <v>91.3260825508343</v>
      </c>
      <c r="P95" s="25">
        <v>9.1474390443462603</v>
      </c>
      <c r="Q95" s="25">
        <v>90.852560955653701</v>
      </c>
      <c r="R95" s="25">
        <v>8.5185185185185208</v>
      </c>
      <c r="S95" s="25">
        <v>91.481481481481495</v>
      </c>
    </row>
    <row r="96" spans="1:19" x14ac:dyDescent="0.2">
      <c r="A96" s="22" t="s">
        <v>87</v>
      </c>
      <c r="B96" s="17">
        <v>15.548098434004499</v>
      </c>
      <c r="C96" s="17">
        <v>84.451901565995499</v>
      </c>
      <c r="D96" s="17">
        <v>11.970074812967599</v>
      </c>
      <c r="E96" s="17">
        <v>88.029925187032404</v>
      </c>
      <c r="F96" s="17">
        <v>13.5836177474403</v>
      </c>
      <c r="G96" s="17">
        <v>86.4163822525597</v>
      </c>
      <c r="H96" s="17">
        <v>14.285714285714301</v>
      </c>
      <c r="I96" s="17">
        <v>85.714285714285694</v>
      </c>
      <c r="J96" s="17">
        <v>15.9904534606205</v>
      </c>
      <c r="K96" s="17">
        <v>84.0095465393795</v>
      </c>
      <c r="L96" s="17">
        <v>15.799739921976601</v>
      </c>
      <c r="M96" s="17">
        <v>84.200260078023405</v>
      </c>
      <c r="N96" s="17">
        <v>15.571776155717799</v>
      </c>
      <c r="O96" s="17">
        <v>84.428223844282201</v>
      </c>
      <c r="P96" s="17">
        <v>16.476841305998501</v>
      </c>
      <c r="Q96" s="17">
        <v>83.523158694001495</v>
      </c>
      <c r="R96" s="17">
        <v>17.7151120751988</v>
      </c>
      <c r="S96" s="17">
        <v>82.284887924801197</v>
      </c>
    </row>
    <row r="97" spans="1:19" x14ac:dyDescent="0.2">
      <c r="A97" s="22" t="s">
        <v>52</v>
      </c>
      <c r="B97" s="17">
        <v>2.0112630732099799</v>
      </c>
      <c r="C97" s="17">
        <v>97.988736926789997</v>
      </c>
      <c r="D97" s="17">
        <v>1.4878892733564</v>
      </c>
      <c r="E97" s="17">
        <v>98.512110726643598</v>
      </c>
      <c r="F97" s="17">
        <v>1.1206133883810101</v>
      </c>
      <c r="G97" s="17">
        <v>98.879386611618997</v>
      </c>
      <c r="H97" s="17">
        <v>1.54860911958704</v>
      </c>
      <c r="I97" s="17">
        <v>98.451390880413001</v>
      </c>
      <c r="J97" s="17">
        <v>1.3240418118466899</v>
      </c>
      <c r="K97" s="17">
        <v>98.675958188153302</v>
      </c>
      <c r="L97" s="17">
        <v>1.72179429089261</v>
      </c>
      <c r="M97" s="17">
        <v>98.278205709107397</v>
      </c>
      <c r="N97" s="17">
        <v>1.3495864170657399</v>
      </c>
      <c r="O97" s="17">
        <v>98.650413582934306</v>
      </c>
      <c r="P97" s="17">
        <v>1.72798216276477</v>
      </c>
      <c r="Q97" s="17">
        <v>98.272017837235197</v>
      </c>
      <c r="R97" s="17">
        <v>1.72972972972973</v>
      </c>
      <c r="S97" s="17">
        <v>98.270270270270302</v>
      </c>
    </row>
    <row r="98" spans="1:19" x14ac:dyDescent="0.2">
      <c r="A98" s="22" t="s">
        <v>88</v>
      </c>
      <c r="B98" s="17">
        <v>19.815668202765</v>
      </c>
      <c r="C98" s="17">
        <v>80.184331797235004</v>
      </c>
      <c r="D98" s="17">
        <v>19.318181818181799</v>
      </c>
      <c r="E98" s="17">
        <v>80.681818181818201</v>
      </c>
      <c r="F98" s="17">
        <v>17.237687366166998</v>
      </c>
      <c r="G98" s="17">
        <v>82.762312633833005</v>
      </c>
      <c r="H98" s="17">
        <v>18.768328445747802</v>
      </c>
      <c r="I98" s="17">
        <v>81.231671554252202</v>
      </c>
      <c r="J98" s="17">
        <v>18.0555555555556</v>
      </c>
      <c r="K98" s="17">
        <v>81.9444444444444</v>
      </c>
      <c r="L98" s="17">
        <v>21.631878557874799</v>
      </c>
      <c r="M98" s="17">
        <v>78.368121442125201</v>
      </c>
      <c r="N98" s="17">
        <v>20.257510729613699</v>
      </c>
      <c r="O98" s="17">
        <v>79.742489270386301</v>
      </c>
      <c r="P98" s="17">
        <v>20</v>
      </c>
      <c r="Q98" s="17">
        <v>80</v>
      </c>
      <c r="R98" s="17">
        <v>19.727891156462601</v>
      </c>
      <c r="S98" s="17">
        <v>80.272108843537396</v>
      </c>
    </row>
    <row r="99" spans="1:19" x14ac:dyDescent="0.2">
      <c r="A99" s="22" t="s">
        <v>109</v>
      </c>
      <c r="B99" s="17">
        <v>6.1056627649477999</v>
      </c>
      <c r="C99" s="17">
        <v>93.894337235052205</v>
      </c>
      <c r="D99" s="17">
        <v>5.63583815028902</v>
      </c>
      <c r="E99" s="17">
        <v>94.364161849710996</v>
      </c>
      <c r="F99" s="17">
        <v>5.73503104282858</v>
      </c>
      <c r="G99" s="17">
        <v>94.264968957171405</v>
      </c>
      <c r="H99" s="17">
        <v>6.5118208212360003</v>
      </c>
      <c r="I99" s="17">
        <v>93.488179178764</v>
      </c>
      <c r="J99" s="17">
        <v>6.34178179049277</v>
      </c>
      <c r="K99" s="17">
        <v>93.658218209507197</v>
      </c>
      <c r="L99" s="17">
        <v>5.8925878668367897</v>
      </c>
      <c r="M99" s="17">
        <v>94.107412133163194</v>
      </c>
      <c r="N99" s="17">
        <v>6.2670920692798502</v>
      </c>
      <c r="O99" s="17">
        <v>93.732907930720103</v>
      </c>
      <c r="P99" s="17">
        <v>6.1868686868686904</v>
      </c>
      <c r="Q99" s="17">
        <v>93.813131313131294</v>
      </c>
      <c r="R99" s="17">
        <v>5.8237309249455</v>
      </c>
      <c r="S99" s="17">
        <v>94.176269075054506</v>
      </c>
    </row>
    <row r="100" spans="1:19" x14ac:dyDescent="0.2">
      <c r="A100" s="23" t="s">
        <v>90</v>
      </c>
      <c r="B100" s="19">
        <v>23.229461756373901</v>
      </c>
      <c r="C100" s="19">
        <v>76.770538243626106</v>
      </c>
      <c r="D100" s="19">
        <v>30.638297872340399</v>
      </c>
      <c r="E100" s="19">
        <v>69.361702127659598</v>
      </c>
      <c r="F100" s="19">
        <v>23.717948717948701</v>
      </c>
      <c r="G100" s="19">
        <v>76.282051282051299</v>
      </c>
      <c r="H100" s="19">
        <v>22.1954161640531</v>
      </c>
      <c r="I100" s="19">
        <v>77.8045838359469</v>
      </c>
      <c r="J100" s="19">
        <v>22.258414766558101</v>
      </c>
      <c r="K100" s="19">
        <v>77.741585233441896</v>
      </c>
      <c r="L100" s="19">
        <v>23.906408952187199</v>
      </c>
      <c r="M100" s="19">
        <v>76.093591047812794</v>
      </c>
      <c r="N100" s="19">
        <v>22.9098805646037</v>
      </c>
      <c r="O100" s="19">
        <v>77.090119435396304</v>
      </c>
      <c r="P100" s="19">
        <v>23.329907502569402</v>
      </c>
      <c r="Q100" s="19">
        <v>76.670092497430602</v>
      </c>
      <c r="R100" s="19">
        <v>20.300751879699199</v>
      </c>
      <c r="S100" s="19">
        <v>79.699248120300794</v>
      </c>
    </row>
    <row r="102" spans="1:19" x14ac:dyDescent="0.2">
      <c r="A102" s="13" t="s">
        <v>20</v>
      </c>
    </row>
    <row r="103" spans="1:19" x14ac:dyDescent="0.2">
      <c r="A103" s="13" t="s">
        <v>110</v>
      </c>
    </row>
    <row r="104" spans="1:19" x14ac:dyDescent="0.2">
      <c r="A104" s="13" t="s">
        <v>24</v>
      </c>
    </row>
    <row r="105" spans="1:19" x14ac:dyDescent="0.2">
      <c r="A105" s="13"/>
    </row>
    <row r="106" spans="1:19" x14ac:dyDescent="0.2">
      <c r="A106" s="13" t="s">
        <v>141</v>
      </c>
    </row>
    <row r="107" spans="1:19" x14ac:dyDescent="0.2">
      <c r="A107" s="13" t="s">
        <v>276</v>
      </c>
    </row>
  </sheetData>
  <mergeCells count="10">
    <mergeCell ref="L5:M5"/>
    <mergeCell ref="N5:O5"/>
    <mergeCell ref="P5:Q5"/>
    <mergeCell ref="R5:S5"/>
    <mergeCell ref="B7:S7"/>
    <mergeCell ref="B5:C5"/>
    <mergeCell ref="D5:E5"/>
    <mergeCell ref="F5:G5"/>
    <mergeCell ref="H5:I5"/>
    <mergeCell ref="J5:K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4F10-3A06-4E6D-97D4-133713CE0E0A}">
  <sheetPr codeName="Sheet34"/>
  <dimension ref="A1:E128"/>
  <sheetViews>
    <sheetView workbookViewId="0">
      <selection activeCell="B2" sqref="B2:D2"/>
    </sheetView>
  </sheetViews>
  <sheetFormatPr defaultColWidth="0" defaultRowHeight="12.75" zeroHeight="1" x14ac:dyDescent="0.2"/>
  <cols>
    <col min="1" max="1" width="3.7109375" style="27" customWidth="1"/>
    <col min="2" max="2" width="23.85546875" style="27" customWidth="1"/>
    <col min="3" max="3" width="48" style="27" customWidth="1"/>
    <col min="4" max="4" width="34.5703125" style="27" customWidth="1"/>
    <col min="5" max="5" width="3.7109375" style="27" customWidth="1"/>
    <col min="6" max="16384" width="9.140625" style="27" hidden="1"/>
  </cols>
  <sheetData>
    <row r="1" spans="2:4" x14ac:dyDescent="0.2"/>
    <row r="2" spans="2:4" ht="43.5" customHeight="1" x14ac:dyDescent="0.25">
      <c r="B2" s="89" t="s">
        <v>142</v>
      </c>
      <c r="C2" s="89"/>
      <c r="D2" s="89"/>
    </row>
    <row r="3" spans="2:4" ht="12.75" customHeight="1" x14ac:dyDescent="0.25">
      <c r="B3" s="28"/>
      <c r="C3" s="28"/>
      <c r="D3" s="28"/>
    </row>
    <row r="4" spans="2:4" ht="42" customHeight="1" x14ac:dyDescent="0.2">
      <c r="B4" s="90" t="s">
        <v>143</v>
      </c>
      <c r="C4" s="90"/>
      <c r="D4" s="90"/>
    </row>
    <row r="5" spans="2:4" ht="12.75" customHeight="1" x14ac:dyDescent="0.25">
      <c r="B5" s="28"/>
      <c r="C5" s="28"/>
      <c r="D5" s="28"/>
    </row>
    <row r="6" spans="2:4" ht="25.5" customHeight="1" x14ac:dyDescent="0.2">
      <c r="B6" s="86" t="s">
        <v>144</v>
      </c>
      <c r="C6" s="86"/>
      <c r="D6" s="86"/>
    </row>
    <row r="7" spans="2:4" ht="25.5" customHeight="1" x14ac:dyDescent="0.2">
      <c r="B7" s="86" t="s">
        <v>145</v>
      </c>
      <c r="C7" s="86"/>
      <c r="D7" s="86"/>
    </row>
    <row r="8" spans="2:4" ht="25.5" customHeight="1" x14ac:dyDescent="0.2">
      <c r="B8" s="86" t="s">
        <v>146</v>
      </c>
      <c r="C8" s="86"/>
      <c r="D8" s="86"/>
    </row>
    <row r="9" spans="2:4" ht="38.25" customHeight="1" x14ac:dyDescent="0.2">
      <c r="B9" s="86" t="s">
        <v>147</v>
      </c>
      <c r="C9" s="86"/>
      <c r="D9" s="86"/>
    </row>
    <row r="10" spans="2:4" x14ac:dyDescent="0.2">
      <c r="B10" s="86"/>
      <c r="C10" s="86"/>
      <c r="D10" s="86"/>
    </row>
    <row r="11" spans="2:4" ht="15" x14ac:dyDescent="0.25">
      <c r="B11" s="88" t="s">
        <v>148</v>
      </c>
      <c r="C11" s="88"/>
      <c r="D11" s="88"/>
    </row>
    <row r="12" spans="2:4" ht="38.25" customHeight="1" x14ac:dyDescent="0.2">
      <c r="B12" s="86" t="s">
        <v>149</v>
      </c>
      <c r="C12" s="86"/>
      <c r="D12" s="86"/>
    </row>
    <row r="13" spans="2:4" ht="25.5" customHeight="1" x14ac:dyDescent="0.2">
      <c r="B13" s="86" t="s">
        <v>150</v>
      </c>
      <c r="C13" s="86"/>
      <c r="D13" s="86"/>
    </row>
    <row r="14" spans="2:4" x14ac:dyDescent="0.2">
      <c r="B14" s="86"/>
      <c r="C14" s="86"/>
      <c r="D14" s="86"/>
    </row>
    <row r="15" spans="2:4" ht="25.5" customHeight="1" x14ac:dyDescent="0.2">
      <c r="B15" s="86" t="s">
        <v>151</v>
      </c>
      <c r="C15" s="86"/>
      <c r="D15" s="86"/>
    </row>
    <row r="16" spans="2:4" ht="25.5" customHeight="1" x14ac:dyDescent="0.2">
      <c r="B16" s="86" t="s">
        <v>152</v>
      </c>
      <c r="C16" s="86"/>
      <c r="D16" s="86"/>
    </row>
    <row r="17" spans="2:4" ht="38.25" customHeight="1" x14ac:dyDescent="0.2">
      <c r="B17" s="86" t="s">
        <v>153</v>
      </c>
      <c r="C17" s="86"/>
      <c r="D17" s="86"/>
    </row>
    <row r="18" spans="2:4" x14ac:dyDescent="0.2">
      <c r="B18" s="86"/>
      <c r="C18" s="86"/>
      <c r="D18" s="86"/>
    </row>
    <row r="19" spans="2:4" ht="25.5" customHeight="1" x14ac:dyDescent="0.2">
      <c r="B19" s="86" t="s">
        <v>154</v>
      </c>
      <c r="C19" s="86"/>
      <c r="D19" s="86"/>
    </row>
    <row r="20" spans="2:4" ht="25.5" customHeight="1" x14ac:dyDescent="0.2">
      <c r="B20" s="86" t="s">
        <v>155</v>
      </c>
      <c r="C20" s="86"/>
      <c r="D20" s="86"/>
    </row>
    <row r="21" spans="2:4" ht="25.5" customHeight="1" x14ac:dyDescent="0.2">
      <c r="B21" s="86" t="s">
        <v>156</v>
      </c>
      <c r="C21" s="86"/>
      <c r="D21" s="86"/>
    </row>
    <row r="22" spans="2:4" x14ac:dyDescent="0.2">
      <c r="B22" s="86"/>
      <c r="C22" s="86"/>
      <c r="D22" s="86"/>
    </row>
    <row r="23" spans="2:4" x14ac:dyDescent="0.2">
      <c r="B23" s="86" t="s">
        <v>157</v>
      </c>
      <c r="C23" s="86"/>
      <c r="D23" s="86"/>
    </row>
    <row r="24" spans="2:4" ht="25.5" customHeight="1" x14ac:dyDescent="0.2">
      <c r="B24" s="86" t="s">
        <v>158</v>
      </c>
      <c r="C24" s="86"/>
      <c r="D24" s="86"/>
    </row>
    <row r="25" spans="2:4" x14ac:dyDescent="0.2">
      <c r="B25" s="86" t="s">
        <v>159</v>
      </c>
      <c r="C25" s="86"/>
      <c r="D25" s="86"/>
    </row>
    <row r="26" spans="2:4" x14ac:dyDescent="0.2">
      <c r="B26" s="86" t="s">
        <v>160</v>
      </c>
      <c r="C26" s="86"/>
      <c r="D26" s="86"/>
    </row>
    <row r="27" spans="2:4" ht="25.5" customHeight="1" x14ac:dyDescent="0.2">
      <c r="B27" s="87" t="s">
        <v>161</v>
      </c>
      <c r="C27" s="87"/>
      <c r="D27" s="87"/>
    </row>
    <row r="28" spans="2:4" s="29" customFormat="1" ht="25.5" customHeight="1" x14ac:dyDescent="0.2">
      <c r="B28" s="87" t="s">
        <v>162</v>
      </c>
      <c r="C28" s="87"/>
      <c r="D28" s="87"/>
    </row>
    <row r="29" spans="2:4" s="29" customFormat="1" ht="38.25" customHeight="1" x14ac:dyDescent="0.2">
      <c r="B29" s="87" t="s">
        <v>163</v>
      </c>
      <c r="C29" s="87"/>
      <c r="D29" s="87"/>
    </row>
    <row r="30" spans="2:4" s="30" customFormat="1" x14ac:dyDescent="0.2">
      <c r="B30" s="86" t="s">
        <v>164</v>
      </c>
      <c r="C30" s="86"/>
      <c r="D30" s="86"/>
    </row>
    <row r="31" spans="2:4" s="29" customFormat="1" ht="25.5" customHeight="1" x14ac:dyDescent="0.2">
      <c r="B31" s="87" t="s">
        <v>165</v>
      </c>
      <c r="C31" s="87"/>
      <c r="D31" s="87"/>
    </row>
    <row r="32" spans="2:4" s="29" customFormat="1" ht="25.5" customHeight="1" x14ac:dyDescent="0.2">
      <c r="B32" s="87" t="s">
        <v>166</v>
      </c>
      <c r="C32" s="87"/>
      <c r="D32" s="87"/>
    </row>
    <row r="33" spans="2:4" x14ac:dyDescent="0.2">
      <c r="B33" s="86"/>
      <c r="C33" s="86"/>
      <c r="D33" s="86"/>
    </row>
    <row r="34" spans="2:4" x14ac:dyDescent="0.2">
      <c r="B34" s="86" t="s">
        <v>167</v>
      </c>
      <c r="C34" s="86"/>
      <c r="D34" s="86"/>
    </row>
    <row r="35" spans="2:4" x14ac:dyDescent="0.2">
      <c r="B35" s="86" t="s">
        <v>168</v>
      </c>
      <c r="C35" s="86"/>
      <c r="D35" s="86"/>
    </row>
    <row r="36" spans="2:4" ht="25.5" customHeight="1" x14ac:dyDescent="0.2">
      <c r="B36" s="86" t="s">
        <v>169</v>
      </c>
      <c r="C36" s="86"/>
      <c r="D36" s="86"/>
    </row>
    <row r="37" spans="2:4" x14ac:dyDescent="0.2">
      <c r="B37" s="86"/>
      <c r="C37" s="86"/>
      <c r="D37" s="86"/>
    </row>
    <row r="38" spans="2:4" ht="15" x14ac:dyDescent="0.25">
      <c r="B38" s="88" t="s">
        <v>170</v>
      </c>
      <c r="C38" s="88"/>
      <c r="D38" s="88"/>
    </row>
    <row r="39" spans="2:4" ht="25.5" customHeight="1" x14ac:dyDescent="0.2">
      <c r="B39" s="86" t="s">
        <v>171</v>
      </c>
      <c r="C39" s="86"/>
      <c r="D39" s="86"/>
    </row>
    <row r="40" spans="2:4" x14ac:dyDescent="0.2">
      <c r="B40" s="86"/>
      <c r="C40" s="86"/>
      <c r="D40" s="86"/>
    </row>
    <row r="41" spans="2:4" ht="25.5" customHeight="1" x14ac:dyDescent="0.2">
      <c r="B41" s="86" t="s">
        <v>172</v>
      </c>
      <c r="C41" s="86"/>
      <c r="D41" s="86"/>
    </row>
    <row r="42" spans="2:4" ht="38.25" customHeight="1" x14ac:dyDescent="0.2">
      <c r="B42" s="86" t="s">
        <v>173</v>
      </c>
      <c r="C42" s="86"/>
      <c r="D42" s="86"/>
    </row>
    <row r="43" spans="2:4" ht="13.5" thickBot="1" x14ac:dyDescent="0.25">
      <c r="B43" s="31" t="s">
        <v>174</v>
      </c>
      <c r="C43" s="32" t="s">
        <v>175</v>
      </c>
    </row>
    <row r="44" spans="2:4" ht="13.5" thickTop="1" x14ac:dyDescent="0.2">
      <c r="B44" s="33" t="s">
        <v>176</v>
      </c>
      <c r="C44" s="34" t="s">
        <v>177</v>
      </c>
    </row>
    <row r="45" spans="2:4" x14ac:dyDescent="0.2">
      <c r="B45" s="35"/>
      <c r="C45" s="36" t="s">
        <v>178</v>
      </c>
    </row>
    <row r="46" spans="2:4" x14ac:dyDescent="0.2">
      <c r="B46" s="37"/>
      <c r="C46" s="38" t="s">
        <v>179</v>
      </c>
    </row>
    <row r="47" spans="2:4" x14ac:dyDescent="0.2">
      <c r="B47" s="35"/>
      <c r="C47" s="36" t="s">
        <v>180</v>
      </c>
    </row>
    <row r="48" spans="2:4" x14ac:dyDescent="0.2">
      <c r="B48" s="37"/>
      <c r="C48" s="38" t="s">
        <v>181</v>
      </c>
    </row>
    <row r="49" spans="2:4" x14ac:dyDescent="0.2">
      <c r="B49" s="35"/>
      <c r="C49" s="36" t="s">
        <v>182</v>
      </c>
    </row>
    <row r="50" spans="2:4" x14ac:dyDescent="0.2">
      <c r="B50" s="37"/>
      <c r="C50" s="38" t="s">
        <v>183</v>
      </c>
    </row>
    <row r="51" spans="2:4" x14ac:dyDescent="0.2">
      <c r="B51" s="35"/>
      <c r="C51" s="36" t="s">
        <v>184</v>
      </c>
    </row>
    <row r="52" spans="2:4" ht="13.5" thickBot="1" x14ac:dyDescent="0.25">
      <c r="B52" s="39"/>
      <c r="C52" s="40" t="s">
        <v>185</v>
      </c>
    </row>
    <row r="53" spans="2:4" ht="13.5" thickTop="1" x14ac:dyDescent="0.2">
      <c r="B53" s="41" t="s">
        <v>186</v>
      </c>
      <c r="C53" s="36" t="s">
        <v>187</v>
      </c>
    </row>
    <row r="54" spans="2:4" x14ac:dyDescent="0.2">
      <c r="B54" s="37"/>
      <c r="C54" s="38" t="s">
        <v>188</v>
      </c>
    </row>
    <row r="55" spans="2:4" x14ac:dyDescent="0.2">
      <c r="B55" s="35"/>
      <c r="C55" s="36" t="s">
        <v>189</v>
      </c>
    </row>
    <row r="56" spans="2:4" ht="13.5" thickBot="1" x14ac:dyDescent="0.25">
      <c r="B56" s="39"/>
      <c r="C56" s="40" t="s">
        <v>190</v>
      </c>
    </row>
    <row r="57" spans="2:4" ht="13.5" thickTop="1" x14ac:dyDescent="0.2">
      <c r="B57" s="41" t="s">
        <v>53</v>
      </c>
      <c r="C57" s="36" t="s">
        <v>191</v>
      </c>
    </row>
    <row r="58" spans="2:4" x14ac:dyDescent="0.2">
      <c r="B58" s="37"/>
      <c r="C58" s="38" t="s">
        <v>192</v>
      </c>
    </row>
    <row r="59" spans="2:4" x14ac:dyDescent="0.2">
      <c r="B59" s="35"/>
      <c r="C59" s="36" t="s">
        <v>193</v>
      </c>
    </row>
    <row r="60" spans="2:4" x14ac:dyDescent="0.2">
      <c r="B60" s="37"/>
      <c r="C60" s="38" t="s">
        <v>194</v>
      </c>
    </row>
    <row r="61" spans="2:4" x14ac:dyDescent="0.2">
      <c r="B61" s="86"/>
      <c r="C61" s="86"/>
      <c r="D61" s="86"/>
    </row>
    <row r="62" spans="2:4" ht="25.5" customHeight="1" x14ac:dyDescent="0.2">
      <c r="B62" s="86" t="s">
        <v>195</v>
      </c>
      <c r="C62" s="86"/>
      <c r="D62" s="86"/>
    </row>
    <row r="63" spans="2:4" x14ac:dyDescent="0.2">
      <c r="B63" s="86" t="s">
        <v>196</v>
      </c>
      <c r="C63" s="86"/>
      <c r="D63" s="86"/>
    </row>
    <row r="64" spans="2:4" ht="13.5" thickBot="1" x14ac:dyDescent="0.25">
      <c r="B64" s="42" t="s">
        <v>274</v>
      </c>
      <c r="C64" s="43" t="s">
        <v>197</v>
      </c>
    </row>
    <row r="65" spans="2:3" ht="13.5" thickTop="1" x14ac:dyDescent="0.2">
      <c r="B65" s="44" t="s">
        <v>50</v>
      </c>
      <c r="C65" s="45" t="s">
        <v>198</v>
      </c>
    </row>
    <row r="66" spans="2:3" x14ac:dyDescent="0.2">
      <c r="B66" s="46" t="s">
        <v>199</v>
      </c>
      <c r="C66" s="47" t="s">
        <v>200</v>
      </c>
    </row>
    <row r="67" spans="2:3" x14ac:dyDescent="0.2">
      <c r="B67" s="48"/>
      <c r="C67" s="49" t="s">
        <v>201</v>
      </c>
    </row>
    <row r="68" spans="2:3" x14ac:dyDescent="0.2">
      <c r="B68" s="50"/>
      <c r="C68" s="47" t="s">
        <v>202</v>
      </c>
    </row>
    <row r="69" spans="2:3" ht="13.5" thickBot="1" x14ac:dyDescent="0.25">
      <c r="B69" s="51"/>
      <c r="C69" s="52" t="s">
        <v>203</v>
      </c>
    </row>
    <row r="70" spans="2:3" ht="13.5" thickTop="1" x14ac:dyDescent="0.2">
      <c r="B70" s="46" t="s">
        <v>51</v>
      </c>
      <c r="C70" s="53"/>
    </row>
    <row r="71" spans="2:3" x14ac:dyDescent="0.2">
      <c r="B71" s="54" t="s">
        <v>204</v>
      </c>
      <c r="C71" s="49" t="s">
        <v>205</v>
      </c>
    </row>
    <row r="72" spans="2:3" x14ac:dyDescent="0.2">
      <c r="B72" s="50"/>
      <c r="C72" s="47" t="s">
        <v>206</v>
      </c>
    </row>
    <row r="73" spans="2:3" x14ac:dyDescent="0.2">
      <c r="B73" s="48"/>
      <c r="C73" s="49" t="s">
        <v>207</v>
      </c>
    </row>
    <row r="74" spans="2:3" x14ac:dyDescent="0.2">
      <c r="B74" s="50"/>
      <c r="C74" s="47" t="s">
        <v>208</v>
      </c>
    </row>
    <row r="75" spans="2:3" x14ac:dyDescent="0.2">
      <c r="B75" s="48"/>
      <c r="C75" s="49" t="s">
        <v>209</v>
      </c>
    </row>
    <row r="76" spans="2:3" x14ac:dyDescent="0.2">
      <c r="B76" s="50"/>
      <c r="C76" s="47" t="s">
        <v>210</v>
      </c>
    </row>
    <row r="77" spans="2:3" x14ac:dyDescent="0.2">
      <c r="B77" s="54" t="s">
        <v>211</v>
      </c>
      <c r="C77" s="49" t="s">
        <v>212</v>
      </c>
    </row>
    <row r="78" spans="2:3" x14ac:dyDescent="0.2">
      <c r="B78" s="50"/>
      <c r="C78" s="47" t="s">
        <v>213</v>
      </c>
    </row>
    <row r="79" spans="2:3" x14ac:dyDescent="0.2">
      <c r="B79" s="48"/>
      <c r="C79" s="49" t="s">
        <v>214</v>
      </c>
    </row>
    <row r="80" spans="2:3" x14ac:dyDescent="0.2">
      <c r="B80" s="50"/>
      <c r="C80" s="47" t="s">
        <v>215</v>
      </c>
    </row>
    <row r="81" spans="2:4" x14ac:dyDescent="0.2">
      <c r="B81" s="48"/>
      <c r="C81" s="49" t="s">
        <v>216</v>
      </c>
    </row>
    <row r="82" spans="2:4" x14ac:dyDescent="0.2">
      <c r="B82" s="50"/>
      <c r="C82" s="47" t="s">
        <v>217</v>
      </c>
    </row>
    <row r="83" spans="2:4" x14ac:dyDescent="0.2">
      <c r="B83" s="48"/>
      <c r="C83" s="49" t="s">
        <v>218</v>
      </c>
    </row>
    <row r="84" spans="2:4" x14ac:dyDescent="0.2">
      <c r="B84" s="50"/>
      <c r="C84" s="47" t="s">
        <v>219</v>
      </c>
    </row>
    <row r="85" spans="2:4" x14ac:dyDescent="0.2">
      <c r="B85" s="48"/>
      <c r="C85" s="49" t="s">
        <v>220</v>
      </c>
    </row>
    <row r="86" spans="2:4" x14ac:dyDescent="0.2">
      <c r="B86" s="50"/>
      <c r="C86" s="47" t="s">
        <v>221</v>
      </c>
    </row>
    <row r="87" spans="2:4" x14ac:dyDescent="0.2">
      <c r="B87" s="48"/>
      <c r="C87" s="49" t="s">
        <v>222</v>
      </c>
    </row>
    <row r="88" spans="2:4" x14ac:dyDescent="0.2">
      <c r="B88" s="50"/>
      <c r="C88" s="47" t="s">
        <v>223</v>
      </c>
    </row>
    <row r="89" spans="2:4" x14ac:dyDescent="0.2">
      <c r="B89" s="86"/>
      <c r="C89" s="86"/>
      <c r="D89" s="86"/>
    </row>
    <row r="90" spans="2:4" x14ac:dyDescent="0.2">
      <c r="B90" s="86" t="s">
        <v>224</v>
      </c>
      <c r="C90" s="86"/>
      <c r="D90" s="86"/>
    </row>
    <row r="91" spans="2:4" ht="13.5" thickBot="1" x14ac:dyDescent="0.25">
      <c r="B91" s="42" t="s">
        <v>225</v>
      </c>
      <c r="C91" s="43" t="s">
        <v>226</v>
      </c>
    </row>
    <row r="92" spans="2:4" ht="13.5" thickTop="1" x14ac:dyDescent="0.2">
      <c r="B92" s="44" t="s">
        <v>90</v>
      </c>
      <c r="C92" s="45" t="s">
        <v>227</v>
      </c>
    </row>
    <row r="93" spans="2:4" x14ac:dyDescent="0.2">
      <c r="B93" s="50"/>
      <c r="C93" s="47" t="s">
        <v>228</v>
      </c>
    </row>
    <row r="94" spans="2:4" x14ac:dyDescent="0.2">
      <c r="B94" s="48"/>
      <c r="C94" s="49" t="s">
        <v>229</v>
      </c>
    </row>
    <row r="95" spans="2:4" ht="13.5" thickBot="1" x14ac:dyDescent="0.25">
      <c r="B95" s="55"/>
      <c r="C95" s="56" t="s">
        <v>230</v>
      </c>
    </row>
    <row r="96" spans="2:4" ht="13.5" thickTop="1" x14ac:dyDescent="0.2">
      <c r="B96" s="54" t="s">
        <v>87</v>
      </c>
      <c r="C96" s="49" t="s">
        <v>231</v>
      </c>
    </row>
    <row r="97" spans="2:3" x14ac:dyDescent="0.2">
      <c r="B97" s="50"/>
      <c r="C97" s="47" t="s">
        <v>232</v>
      </c>
    </row>
    <row r="98" spans="2:3" x14ac:dyDescent="0.2">
      <c r="B98" s="48"/>
      <c r="C98" s="49" t="s">
        <v>233</v>
      </c>
    </row>
    <row r="99" spans="2:3" x14ac:dyDescent="0.2">
      <c r="B99" s="50"/>
      <c r="C99" s="47" t="s">
        <v>234</v>
      </c>
    </row>
    <row r="100" spans="2:3" x14ac:dyDescent="0.2">
      <c r="B100" s="57"/>
      <c r="C100" s="49" t="s">
        <v>235</v>
      </c>
    </row>
    <row r="101" spans="2:3" x14ac:dyDescent="0.2">
      <c r="B101" s="50"/>
      <c r="C101" s="47" t="s">
        <v>236</v>
      </c>
    </row>
    <row r="102" spans="2:3" x14ac:dyDescent="0.2">
      <c r="B102" s="48"/>
      <c r="C102" s="49" t="s">
        <v>237</v>
      </c>
    </row>
    <row r="103" spans="2:3" ht="13.5" thickBot="1" x14ac:dyDescent="0.25">
      <c r="B103" s="55"/>
      <c r="C103" s="56" t="s">
        <v>238</v>
      </c>
    </row>
    <row r="104" spans="2:3" ht="13.5" thickTop="1" x14ac:dyDescent="0.2">
      <c r="B104" s="54" t="s">
        <v>109</v>
      </c>
      <c r="C104" s="49" t="s">
        <v>239</v>
      </c>
    </row>
    <row r="105" spans="2:3" x14ac:dyDescent="0.2">
      <c r="B105" s="50"/>
      <c r="C105" s="47" t="s">
        <v>240</v>
      </c>
    </row>
    <row r="106" spans="2:3" x14ac:dyDescent="0.2">
      <c r="B106" s="48"/>
      <c r="C106" s="49" t="s">
        <v>241</v>
      </c>
    </row>
    <row r="107" spans="2:3" x14ac:dyDescent="0.2">
      <c r="B107" s="50"/>
      <c r="C107" s="47" t="s">
        <v>242</v>
      </c>
    </row>
    <row r="108" spans="2:3" x14ac:dyDescent="0.2">
      <c r="B108" s="48"/>
      <c r="C108" s="49" t="s">
        <v>243</v>
      </c>
    </row>
    <row r="109" spans="2:3" x14ac:dyDescent="0.2">
      <c r="B109" s="50"/>
      <c r="C109" s="47" t="s">
        <v>244</v>
      </c>
    </row>
    <row r="110" spans="2:3" ht="13.5" thickBot="1" x14ac:dyDescent="0.25">
      <c r="B110" s="51"/>
      <c r="C110" s="52" t="s">
        <v>245</v>
      </c>
    </row>
    <row r="111" spans="2:3" ht="13.5" thickTop="1" x14ac:dyDescent="0.2">
      <c r="B111" s="46" t="s">
        <v>88</v>
      </c>
      <c r="C111" s="47" t="s">
        <v>246</v>
      </c>
    </row>
    <row r="112" spans="2:3" x14ac:dyDescent="0.2">
      <c r="B112" s="48"/>
      <c r="C112" s="49" t="s">
        <v>247</v>
      </c>
    </row>
    <row r="113" spans="2:4" x14ac:dyDescent="0.2">
      <c r="B113" s="50"/>
      <c r="C113" s="47" t="s">
        <v>248</v>
      </c>
    </row>
    <row r="114" spans="2:4" x14ac:dyDescent="0.2">
      <c r="B114" s="48"/>
      <c r="C114" s="49" t="s">
        <v>249</v>
      </c>
    </row>
    <row r="115" spans="2:4" x14ac:dyDescent="0.2">
      <c r="B115" s="50"/>
      <c r="C115" s="47" t="s">
        <v>250</v>
      </c>
    </row>
    <row r="116" spans="2:4" x14ac:dyDescent="0.2">
      <c r="B116" s="48"/>
      <c r="C116" s="49" t="s">
        <v>251</v>
      </c>
    </row>
    <row r="117" spans="2:4" x14ac:dyDescent="0.2">
      <c r="B117" s="50"/>
      <c r="C117" s="47" t="s">
        <v>252</v>
      </c>
    </row>
    <row r="118" spans="2:4" x14ac:dyDescent="0.2">
      <c r="B118" s="48"/>
      <c r="C118" s="49" t="s">
        <v>253</v>
      </c>
    </row>
    <row r="119" spans="2:4" x14ac:dyDescent="0.2">
      <c r="B119" s="50"/>
      <c r="C119" s="47" t="s">
        <v>254</v>
      </c>
    </row>
    <row r="120" spans="2:4" x14ac:dyDescent="0.2">
      <c r="B120" s="58"/>
      <c r="C120" s="58"/>
      <c r="D120" s="58"/>
    </row>
    <row r="121" spans="2:4" x14ac:dyDescent="0.2">
      <c r="B121" s="86" t="s">
        <v>255</v>
      </c>
      <c r="C121" s="86"/>
      <c r="D121" s="86"/>
    </row>
    <row r="122" spans="2:4" ht="13.5" thickBot="1" x14ac:dyDescent="0.25">
      <c r="B122" s="42" t="s">
        <v>256</v>
      </c>
      <c r="C122" s="43" t="s">
        <v>257</v>
      </c>
    </row>
    <row r="123" spans="2:4" ht="13.5" thickTop="1" x14ac:dyDescent="0.2">
      <c r="B123" s="59" t="s">
        <v>60</v>
      </c>
      <c r="C123" s="45" t="s">
        <v>258</v>
      </c>
    </row>
    <row r="124" spans="2:4" x14ac:dyDescent="0.2">
      <c r="B124" s="47" t="s">
        <v>61</v>
      </c>
      <c r="C124" s="47" t="s">
        <v>259</v>
      </c>
    </row>
    <row r="125" spans="2:4" x14ac:dyDescent="0.2">
      <c r="B125" s="49" t="s">
        <v>64</v>
      </c>
      <c r="C125" s="49" t="s">
        <v>260</v>
      </c>
    </row>
    <row r="126" spans="2:4" x14ac:dyDescent="0.2">
      <c r="B126" s="47" t="s">
        <v>63</v>
      </c>
      <c r="C126" s="47" t="s">
        <v>261</v>
      </c>
    </row>
    <row r="127" spans="2:4" ht="22.5" x14ac:dyDescent="0.2">
      <c r="B127" s="49" t="s">
        <v>62</v>
      </c>
      <c r="C127" s="49" t="s">
        <v>262</v>
      </c>
    </row>
    <row r="128" spans="2:4" x14ac:dyDescent="0.2"/>
  </sheetData>
  <mergeCells count="45">
    <mergeCell ref="B15:D15"/>
    <mergeCell ref="B2:D2"/>
    <mergeCell ref="B4:D4"/>
    <mergeCell ref="B6:D6"/>
    <mergeCell ref="B7:D7"/>
    <mergeCell ref="B8:D8"/>
    <mergeCell ref="B9:D9"/>
    <mergeCell ref="B10:D10"/>
    <mergeCell ref="B11:D11"/>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89:D89"/>
    <mergeCell ref="B90:D90"/>
    <mergeCell ref="B121:D121"/>
    <mergeCell ref="B40:D40"/>
    <mergeCell ref="B41:D41"/>
    <mergeCell ref="B42:D42"/>
    <mergeCell ref="B61:D61"/>
    <mergeCell ref="B62:D62"/>
    <mergeCell ref="B63:D6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108"/>
  <sheetViews>
    <sheetView showGridLines="0" workbookViewId="0">
      <pane xSplit="1" ySplit="6" topLeftCell="B8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HYPERLINK("#'Contents'!A32", "Link to contents")</f>
        <v>Link to contents</v>
      </c>
    </row>
    <row r="3" spans="1:10" ht="15" x14ac:dyDescent="0.25">
      <c r="A3" s="2" t="s">
        <v>114</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1" t="s">
        <v>60</v>
      </c>
      <c r="B8" s="25">
        <v>5.3363553943789697</v>
      </c>
      <c r="C8" s="25">
        <v>5.3770250368188499</v>
      </c>
      <c r="D8" s="25">
        <v>5.19663970130678</v>
      </c>
      <c r="E8" s="25">
        <v>4.9480000000000004</v>
      </c>
      <c r="F8" s="25">
        <v>4.9622528460155797</v>
      </c>
      <c r="G8" s="25">
        <v>5.05450091855481</v>
      </c>
      <c r="H8" s="25">
        <v>5.08093525179856</v>
      </c>
      <c r="I8" s="25">
        <v>4.8095952023987998</v>
      </c>
      <c r="J8" s="25">
        <v>4.3807486631015999</v>
      </c>
    </row>
    <row r="9" spans="1:10" x14ac:dyDescent="0.2">
      <c r="A9" s="22" t="s">
        <v>87</v>
      </c>
      <c r="B9" s="17">
        <v>5.4607843137254903</v>
      </c>
      <c r="C9" s="17">
        <v>5.1586206896551703</v>
      </c>
      <c r="D9" s="17">
        <v>5.4940476190476204</v>
      </c>
      <c r="E9" s="17">
        <v>5.7587719298245599</v>
      </c>
      <c r="F9" s="17">
        <v>5.9444444444444402</v>
      </c>
      <c r="G9" s="17">
        <v>5.4130434782608701</v>
      </c>
      <c r="H9" s="17">
        <v>5.9494949494949498</v>
      </c>
      <c r="I9" s="17">
        <v>5.1479289940828403</v>
      </c>
      <c r="J9" s="17">
        <v>5.2375690607734802</v>
      </c>
    </row>
    <row r="10" spans="1:10" x14ac:dyDescent="0.2">
      <c r="A10" s="22" t="s">
        <v>52</v>
      </c>
      <c r="B10" s="17">
        <v>2.94495412844037</v>
      </c>
      <c r="C10" s="17">
        <v>3.2843137254902</v>
      </c>
      <c r="D10" s="17">
        <v>3.0555555555555598</v>
      </c>
      <c r="E10" s="17">
        <v>3.0707964601769899</v>
      </c>
      <c r="F10" s="17">
        <v>3.3982300884955801</v>
      </c>
      <c r="G10" s="17">
        <v>2.8764044943820202</v>
      </c>
      <c r="H10" s="17">
        <v>3.4</v>
      </c>
      <c r="I10" s="17">
        <v>2.8620689655172402</v>
      </c>
      <c r="J10" s="17">
        <v>2.9186046511627901</v>
      </c>
    </row>
    <row r="11" spans="1:10" x14ac:dyDescent="0.2">
      <c r="A11" s="22" t="s">
        <v>88</v>
      </c>
      <c r="B11" s="17">
        <v>5.7169811320754702</v>
      </c>
      <c r="C11" s="17">
        <v>6.4411764705882399</v>
      </c>
      <c r="D11" s="17">
        <v>6.1590909090909101</v>
      </c>
      <c r="E11" s="17">
        <v>5.5096153846153904</v>
      </c>
      <c r="F11" s="17">
        <v>5.79</v>
      </c>
      <c r="G11" s="17">
        <v>5.2926829268292703</v>
      </c>
      <c r="H11" s="17">
        <v>5.9074074074074101</v>
      </c>
      <c r="I11" s="17">
        <v>6.58</v>
      </c>
      <c r="J11" s="17">
        <v>5.5950920245398796</v>
      </c>
    </row>
    <row r="12" spans="1:10" x14ac:dyDescent="0.2">
      <c r="A12" s="22" t="s">
        <v>109</v>
      </c>
      <c r="B12" s="17">
        <v>5.5300751879699304</v>
      </c>
      <c r="C12" s="17">
        <v>5.3957273652085496</v>
      </c>
      <c r="D12" s="17">
        <v>5.0716134598792104</v>
      </c>
      <c r="E12" s="17">
        <v>4.69668649107901</v>
      </c>
      <c r="F12" s="17">
        <v>4.7295652173912996</v>
      </c>
      <c r="G12" s="17">
        <v>4.8724353256021402</v>
      </c>
      <c r="H12" s="17">
        <v>4.8078565328778797</v>
      </c>
      <c r="I12" s="17">
        <v>4.4491150442477903</v>
      </c>
      <c r="J12" s="17">
        <v>4.0550113036925399</v>
      </c>
    </row>
    <row r="13" spans="1:10" x14ac:dyDescent="0.2">
      <c r="A13" s="22" t="s">
        <v>90</v>
      </c>
      <c r="B13" s="17">
        <v>7.1219512195121997</v>
      </c>
      <c r="C13" s="17">
        <v>7.95</v>
      </c>
      <c r="D13" s="17">
        <v>8.0714285714285694</v>
      </c>
      <c r="E13" s="17">
        <v>7.015625</v>
      </c>
      <c r="F13" s="17">
        <v>6.5092592592592604</v>
      </c>
      <c r="G13" s="17">
        <v>7.6637931034482802</v>
      </c>
      <c r="H13" s="17">
        <v>7.1584158415841603</v>
      </c>
      <c r="I13" s="17">
        <v>6.7961165048543704</v>
      </c>
      <c r="J13" s="17">
        <v>6.19469026548673</v>
      </c>
    </row>
    <row r="14" spans="1:10" x14ac:dyDescent="0.2">
      <c r="A14" s="21" t="s">
        <v>61</v>
      </c>
      <c r="B14" s="25">
        <v>1.75259515570934</v>
      </c>
      <c r="C14" s="25">
        <v>1.8008130081300799</v>
      </c>
      <c r="D14" s="25">
        <v>1.79424778761062</v>
      </c>
      <c r="E14" s="25">
        <v>1.8003838771593099</v>
      </c>
      <c r="F14" s="25">
        <v>1.8921568627451</v>
      </c>
      <c r="G14" s="25">
        <v>1.9922705314009701</v>
      </c>
      <c r="H14" s="25">
        <v>2.00828729281768</v>
      </c>
      <c r="I14" s="25">
        <v>2.06178489702517</v>
      </c>
      <c r="J14" s="25">
        <v>1.92844827586207</v>
      </c>
    </row>
    <row r="15" spans="1:10" x14ac:dyDescent="0.2">
      <c r="A15" s="22" t="s">
        <v>87</v>
      </c>
      <c r="B15" s="17">
        <v>2.0810810810810798</v>
      </c>
      <c r="C15" s="17">
        <v>1.80952380952381</v>
      </c>
      <c r="D15" s="17">
        <v>2.078125</v>
      </c>
      <c r="E15" s="17">
        <v>2.0374331550802101</v>
      </c>
      <c r="F15" s="17">
        <v>2.3550295857988202</v>
      </c>
      <c r="G15" s="17">
        <v>2.32191780821918</v>
      </c>
      <c r="H15" s="17">
        <v>2.5750000000000002</v>
      </c>
      <c r="I15" s="17">
        <v>2.2068965517241401</v>
      </c>
      <c r="J15" s="17">
        <v>2.3046357615894002</v>
      </c>
    </row>
    <row r="16" spans="1:10" x14ac:dyDescent="0.2">
      <c r="A16" s="22" t="s">
        <v>52</v>
      </c>
      <c r="B16" s="17">
        <v>1.07692307692308</v>
      </c>
      <c r="C16" s="17">
        <v>1.3793103448275901</v>
      </c>
      <c r="D16" s="17">
        <v>1.27586206896552</v>
      </c>
      <c r="E16" s="17">
        <v>1.34375</v>
      </c>
      <c r="F16" s="17">
        <v>1.36666666666667</v>
      </c>
      <c r="G16" s="17">
        <v>1.5</v>
      </c>
      <c r="H16" s="17">
        <v>1.55172413793103</v>
      </c>
      <c r="I16" s="17">
        <v>1.2222222222222201</v>
      </c>
      <c r="J16" s="17">
        <v>1.5652173913043499</v>
      </c>
    </row>
    <row r="17" spans="1:10" x14ac:dyDescent="0.2">
      <c r="A17" s="22" t="s">
        <v>88</v>
      </c>
      <c r="B17" s="17">
        <v>1.61290322580645</v>
      </c>
      <c r="C17" s="17">
        <v>2.32258064516129</v>
      </c>
      <c r="D17" s="17">
        <v>2</v>
      </c>
      <c r="E17" s="17">
        <v>1.9696969696969699</v>
      </c>
      <c r="F17" s="17">
        <v>1.890625</v>
      </c>
      <c r="G17" s="17">
        <v>2.17721518987342</v>
      </c>
      <c r="H17" s="17">
        <v>2.3199999999999998</v>
      </c>
      <c r="I17" s="17">
        <v>2.3698630136986298</v>
      </c>
      <c r="J17" s="17">
        <v>2.09821428571429</v>
      </c>
    </row>
    <row r="18" spans="1:10" x14ac:dyDescent="0.2">
      <c r="A18" s="22" t="s">
        <v>109</v>
      </c>
      <c r="B18" s="17">
        <v>1.7139423076923099</v>
      </c>
      <c r="C18" s="17">
        <v>1.6965648854961799</v>
      </c>
      <c r="D18" s="17">
        <v>1.6746794871794899</v>
      </c>
      <c r="E18" s="17">
        <v>1.6702290076335899</v>
      </c>
      <c r="F18" s="17">
        <v>1.7279521674140501</v>
      </c>
      <c r="G18" s="17">
        <v>1.82558139534884</v>
      </c>
      <c r="H18" s="17">
        <v>1.78184281842818</v>
      </c>
      <c r="I18" s="17">
        <v>1.8901098901098901</v>
      </c>
      <c r="J18" s="17">
        <v>1.7759282970550601</v>
      </c>
    </row>
    <row r="19" spans="1:10" x14ac:dyDescent="0.2">
      <c r="A19" s="22" t="s">
        <v>90</v>
      </c>
      <c r="B19" s="17">
        <v>2.19354838709677</v>
      </c>
      <c r="C19" s="17">
        <v>2.81632653061224</v>
      </c>
      <c r="D19" s="17">
        <v>2.4117647058823501</v>
      </c>
      <c r="E19" s="17">
        <v>2.2352941176470602</v>
      </c>
      <c r="F19" s="17">
        <v>2.4318181818181799</v>
      </c>
      <c r="G19" s="17">
        <v>2.62</v>
      </c>
      <c r="H19" s="17">
        <v>2.7976190476190501</v>
      </c>
      <c r="I19" s="17">
        <v>2.77173913043478</v>
      </c>
      <c r="J19" s="17">
        <v>2.4838709677419399</v>
      </c>
    </row>
    <row r="20" spans="1:10" x14ac:dyDescent="0.2">
      <c r="A20" s="21" t="s">
        <v>62</v>
      </c>
      <c r="B20" s="25">
        <v>1.4411764705882399</v>
      </c>
      <c r="C20" s="25">
        <v>1.2926829268292701</v>
      </c>
      <c r="D20" s="25">
        <v>1.2769230769230799</v>
      </c>
      <c r="E20" s="25">
        <v>1.2909090909090899</v>
      </c>
      <c r="F20" s="25">
        <v>1.2903225806451599</v>
      </c>
      <c r="G20" s="25">
        <v>1.3571428571428601</v>
      </c>
      <c r="H20" s="25">
        <v>1.35849056603774</v>
      </c>
      <c r="I20" s="25">
        <v>1.2894736842105301</v>
      </c>
      <c r="J20" s="25">
        <v>1.2027027027027</v>
      </c>
    </row>
    <row r="21" spans="1:10" x14ac:dyDescent="0.2">
      <c r="A21" s="22" t="s">
        <v>87</v>
      </c>
      <c r="B21" s="17">
        <v>3</v>
      </c>
      <c r="C21" s="17">
        <v>1.4285714285714299</v>
      </c>
      <c r="D21" s="17">
        <v>1.71428571428571</v>
      </c>
      <c r="E21" s="17">
        <v>1.5</v>
      </c>
      <c r="F21" s="17" t="s">
        <v>72</v>
      </c>
      <c r="G21" s="17">
        <v>2</v>
      </c>
      <c r="H21" s="17">
        <v>1.8181818181818199</v>
      </c>
      <c r="I21" s="17" t="s">
        <v>72</v>
      </c>
      <c r="J21" s="17">
        <v>1.2</v>
      </c>
    </row>
    <row r="22" spans="1:10" x14ac:dyDescent="0.2">
      <c r="A22" s="22" t="s">
        <v>52</v>
      </c>
      <c r="B22" s="17" t="s">
        <v>72</v>
      </c>
      <c r="C22" s="17" t="s">
        <v>72</v>
      </c>
      <c r="D22" s="17">
        <v>1</v>
      </c>
      <c r="E22" s="17">
        <v>1</v>
      </c>
      <c r="F22" s="17">
        <v>1.28571428571429</v>
      </c>
      <c r="G22" s="17" t="s">
        <v>72</v>
      </c>
      <c r="H22" s="17" t="s">
        <v>72</v>
      </c>
      <c r="I22" s="17" t="s">
        <v>72</v>
      </c>
      <c r="J22" s="17" t="s">
        <v>72</v>
      </c>
    </row>
    <row r="23" spans="1:10" x14ac:dyDescent="0.2">
      <c r="A23" s="22" t="s">
        <v>88</v>
      </c>
      <c r="B23" s="17">
        <v>1</v>
      </c>
      <c r="C23" s="17" t="s">
        <v>72</v>
      </c>
      <c r="D23" s="17">
        <v>2.2000000000000002</v>
      </c>
      <c r="E23" s="17" t="s">
        <v>72</v>
      </c>
      <c r="F23" s="17" t="s">
        <v>72</v>
      </c>
      <c r="G23" s="17" t="s">
        <v>72</v>
      </c>
      <c r="H23" s="17" t="s">
        <v>72</v>
      </c>
      <c r="I23" s="17" t="s">
        <v>72</v>
      </c>
      <c r="J23" s="17" t="s">
        <v>72</v>
      </c>
    </row>
    <row r="24" spans="1:10" x14ac:dyDescent="0.2">
      <c r="A24" s="22" t="s">
        <v>109</v>
      </c>
      <c r="B24" s="17">
        <v>1.25</v>
      </c>
      <c r="C24" s="17">
        <v>1.2333333333333301</v>
      </c>
      <c r="D24" s="17">
        <v>1.1489361702127701</v>
      </c>
      <c r="E24" s="17">
        <v>1.3076923076923099</v>
      </c>
      <c r="F24" s="17">
        <v>1.24</v>
      </c>
      <c r="G24" s="17">
        <v>1.3181818181818199</v>
      </c>
      <c r="H24" s="17">
        <v>1.26315789473684</v>
      </c>
      <c r="I24" s="17">
        <v>1.24242424242424</v>
      </c>
      <c r="J24" s="17">
        <v>1.2063492063492101</v>
      </c>
    </row>
    <row r="25" spans="1:10" x14ac:dyDescent="0.2">
      <c r="A25" s="22" t="s">
        <v>90</v>
      </c>
      <c r="B25" s="17" t="s">
        <v>72</v>
      </c>
      <c r="C25" s="17" t="s">
        <v>72</v>
      </c>
      <c r="D25" s="17" t="s">
        <v>72</v>
      </c>
      <c r="E25" s="17" t="s">
        <v>72</v>
      </c>
      <c r="F25" s="17" t="s">
        <v>72</v>
      </c>
      <c r="G25" s="17" t="s">
        <v>72</v>
      </c>
      <c r="H25" s="17" t="s">
        <v>72</v>
      </c>
      <c r="I25" s="17" t="s">
        <v>72</v>
      </c>
      <c r="J25" s="17" t="s">
        <v>72</v>
      </c>
    </row>
    <row r="26" spans="1:10" x14ac:dyDescent="0.2">
      <c r="A26" s="21" t="s">
        <v>63</v>
      </c>
      <c r="B26" s="25">
        <v>1.5550351288056199</v>
      </c>
      <c r="C26" s="25">
        <v>1.4893203883495101</v>
      </c>
      <c r="D26" s="25">
        <v>1.47735191637631</v>
      </c>
      <c r="E26" s="25">
        <v>1.5246710526315801</v>
      </c>
      <c r="F26" s="25">
        <v>1.4097222222222201</v>
      </c>
      <c r="G26" s="25">
        <v>1.39770867430442</v>
      </c>
      <c r="H26" s="25">
        <v>1.4889937106918201</v>
      </c>
      <c r="I26" s="25">
        <v>1.50749464668094</v>
      </c>
      <c r="J26" s="25">
        <v>1.45022288261516</v>
      </c>
    </row>
    <row r="27" spans="1:10" x14ac:dyDescent="0.2">
      <c r="A27" s="22" t="s">
        <v>87</v>
      </c>
      <c r="B27" s="17">
        <v>1.48648648648649</v>
      </c>
      <c r="C27" s="17">
        <v>1.4821428571428601</v>
      </c>
      <c r="D27" s="17">
        <v>1.4393939393939399</v>
      </c>
      <c r="E27" s="17">
        <v>1.7093023255813999</v>
      </c>
      <c r="F27" s="17">
        <v>1.2931034482758601</v>
      </c>
      <c r="G27" s="17">
        <v>1.38709677419355</v>
      </c>
      <c r="H27" s="17">
        <v>1.6543209876543199</v>
      </c>
      <c r="I27" s="17">
        <v>1.375</v>
      </c>
      <c r="J27" s="17">
        <v>1.5692307692307701</v>
      </c>
    </row>
    <row r="28" spans="1:10" x14ac:dyDescent="0.2">
      <c r="A28" s="22" t="s">
        <v>52</v>
      </c>
      <c r="B28" s="17">
        <v>1.4615384615384599</v>
      </c>
      <c r="C28" s="17">
        <v>1.13636363636364</v>
      </c>
      <c r="D28" s="17">
        <v>1.13636363636364</v>
      </c>
      <c r="E28" s="17">
        <v>1.1666666666666701</v>
      </c>
      <c r="F28" s="17">
        <v>1.1499999999999999</v>
      </c>
      <c r="G28" s="17">
        <v>1.0588235294117601</v>
      </c>
      <c r="H28" s="17">
        <v>1.24</v>
      </c>
      <c r="I28" s="17">
        <v>1.4375</v>
      </c>
      <c r="J28" s="17">
        <v>1.4</v>
      </c>
    </row>
    <row r="29" spans="1:10" x14ac:dyDescent="0.2">
      <c r="A29" s="22" t="s">
        <v>88</v>
      </c>
      <c r="B29" s="17">
        <v>1.8888888888888899</v>
      </c>
      <c r="C29" s="17">
        <v>1.7692307692307701</v>
      </c>
      <c r="D29" s="17">
        <v>1.48484848484848</v>
      </c>
      <c r="E29" s="17">
        <v>1.5641025641025601</v>
      </c>
      <c r="F29" s="17">
        <v>1.48</v>
      </c>
      <c r="G29" s="17">
        <v>1.47826086956522</v>
      </c>
      <c r="H29" s="17">
        <v>1.5365853658536599</v>
      </c>
      <c r="I29" s="17">
        <v>1.68</v>
      </c>
      <c r="J29" s="17">
        <v>1.4634146341463401</v>
      </c>
    </row>
    <row r="30" spans="1:10" x14ac:dyDescent="0.2">
      <c r="A30" s="22" t="s">
        <v>109</v>
      </c>
      <c r="B30" s="17">
        <v>1.5186335403726701</v>
      </c>
      <c r="C30" s="17">
        <v>1.4625668449197899</v>
      </c>
      <c r="D30" s="17">
        <v>1.47783251231527</v>
      </c>
      <c r="E30" s="17">
        <v>1.4962593516209499</v>
      </c>
      <c r="F30" s="17">
        <v>1.42928039702233</v>
      </c>
      <c r="G30" s="17">
        <v>1.3855421686747</v>
      </c>
      <c r="H30" s="17">
        <v>1.46938775510204</v>
      </c>
      <c r="I30" s="17">
        <v>1.51864406779661</v>
      </c>
      <c r="J30" s="17">
        <v>1.4229074889867801</v>
      </c>
    </row>
    <row r="31" spans="1:10" x14ac:dyDescent="0.2">
      <c r="A31" s="22" t="s">
        <v>90</v>
      </c>
      <c r="B31" s="17">
        <v>2</v>
      </c>
      <c r="C31" s="17">
        <v>1.78378378378378</v>
      </c>
      <c r="D31" s="17">
        <v>1.68085106382979</v>
      </c>
      <c r="E31" s="17">
        <v>1.5689655172413799</v>
      </c>
      <c r="F31" s="17">
        <v>1.4222222222222201</v>
      </c>
      <c r="G31" s="17">
        <v>1.5070422535211301</v>
      </c>
      <c r="H31" s="17">
        <v>1.4791666666666701</v>
      </c>
      <c r="I31" s="17">
        <v>1.44</v>
      </c>
      <c r="J31" s="17">
        <v>1.5384615384615401</v>
      </c>
    </row>
    <row r="32" spans="1:10" x14ac:dyDescent="0.2">
      <c r="A32" s="21" t="s">
        <v>64</v>
      </c>
      <c r="B32" s="25">
        <v>1.0963855421686699</v>
      </c>
      <c r="C32" s="25">
        <v>1.11494252873563</v>
      </c>
      <c r="D32" s="25">
        <v>1.11650485436893</v>
      </c>
      <c r="E32" s="25">
        <v>1.1347517730496499</v>
      </c>
      <c r="F32" s="25">
        <v>1.1200000000000001</v>
      </c>
      <c r="G32" s="25">
        <v>1.09448818897638</v>
      </c>
      <c r="H32" s="25">
        <v>1.1428571428571399</v>
      </c>
      <c r="I32" s="25">
        <v>1.0654205607476599</v>
      </c>
      <c r="J32" s="25">
        <v>1.11643835616438</v>
      </c>
    </row>
    <row r="33" spans="1:10" x14ac:dyDescent="0.2">
      <c r="A33" s="22" t="s">
        <v>87</v>
      </c>
      <c r="B33" s="17">
        <v>1.25</v>
      </c>
      <c r="C33" s="17">
        <v>1.4166666666666701</v>
      </c>
      <c r="D33" s="17">
        <v>1.2105263157894699</v>
      </c>
      <c r="E33" s="17">
        <v>1.0322580645161299</v>
      </c>
      <c r="F33" s="17">
        <v>1.1666666666666701</v>
      </c>
      <c r="G33" s="17">
        <v>1.2173913043478299</v>
      </c>
      <c r="H33" s="17">
        <v>1.12903225806452</v>
      </c>
      <c r="I33" s="17">
        <v>1.07692307692308</v>
      </c>
      <c r="J33" s="17">
        <v>1.07407407407407</v>
      </c>
    </row>
    <row r="34" spans="1:10" x14ac:dyDescent="0.2">
      <c r="A34" s="22" t="s">
        <v>52</v>
      </c>
      <c r="B34" s="17" t="s">
        <v>72</v>
      </c>
      <c r="C34" s="17">
        <v>1</v>
      </c>
      <c r="D34" s="17" t="s">
        <v>72</v>
      </c>
      <c r="E34" s="17" t="s">
        <v>72</v>
      </c>
      <c r="F34" s="17" t="s">
        <v>72</v>
      </c>
      <c r="G34" s="17" t="s">
        <v>72</v>
      </c>
      <c r="H34" s="17">
        <v>1</v>
      </c>
      <c r="I34" s="17" t="s">
        <v>72</v>
      </c>
      <c r="J34" s="17" t="s">
        <v>72</v>
      </c>
    </row>
    <row r="35" spans="1:10" x14ac:dyDescent="0.2">
      <c r="A35" s="22" t="s">
        <v>88</v>
      </c>
      <c r="B35" s="17">
        <v>1</v>
      </c>
      <c r="C35" s="17">
        <v>1.25</v>
      </c>
      <c r="D35" s="17">
        <v>1.375</v>
      </c>
      <c r="E35" s="17">
        <v>1.1176470588235301</v>
      </c>
      <c r="F35" s="17">
        <v>1</v>
      </c>
      <c r="G35" s="17">
        <v>1.2</v>
      </c>
      <c r="H35" s="17">
        <v>1.2222222222222201</v>
      </c>
      <c r="I35" s="17">
        <v>1.05555555555556</v>
      </c>
      <c r="J35" s="17">
        <v>1.26086956521739</v>
      </c>
    </row>
    <row r="36" spans="1:10" x14ac:dyDescent="0.2">
      <c r="A36" s="22" t="s">
        <v>109</v>
      </c>
      <c r="B36" s="17">
        <v>1.0535714285714299</v>
      </c>
      <c r="C36" s="17">
        <v>1</v>
      </c>
      <c r="D36" s="17">
        <v>1.03125</v>
      </c>
      <c r="E36" s="17">
        <v>1.171875</v>
      </c>
      <c r="F36" s="17">
        <v>1.10126582278481</v>
      </c>
      <c r="G36" s="17">
        <v>1.015625</v>
      </c>
      <c r="H36" s="17">
        <v>1.0972222222222201</v>
      </c>
      <c r="I36" s="17">
        <v>1.0476190476190499</v>
      </c>
      <c r="J36" s="17">
        <v>1.07594936708861</v>
      </c>
    </row>
    <row r="37" spans="1:10" x14ac:dyDescent="0.2">
      <c r="A37" s="23" t="s">
        <v>90</v>
      </c>
      <c r="B37" s="19">
        <v>1.28571428571429</v>
      </c>
      <c r="C37" s="19">
        <v>1.3</v>
      </c>
      <c r="D37" s="19">
        <v>1.25</v>
      </c>
      <c r="E37" s="19">
        <v>1.18518518518519</v>
      </c>
      <c r="F37" s="19">
        <v>1.23529411764706</v>
      </c>
      <c r="G37" s="19">
        <v>1.1176470588235301</v>
      </c>
      <c r="H37" s="19">
        <v>1.3333333333333299</v>
      </c>
      <c r="I37" s="19">
        <v>1.1000000000000001</v>
      </c>
      <c r="J37" s="19">
        <v>1.21428571428571</v>
      </c>
    </row>
    <row r="38" spans="1:10" x14ac:dyDescent="0.2">
      <c r="A38" s="9" t="s">
        <v>18</v>
      </c>
    </row>
    <row r="39" spans="1:10" x14ac:dyDescent="0.2">
      <c r="A39" s="21" t="s">
        <v>60</v>
      </c>
      <c r="B39" s="25">
        <v>3.5247344461305001</v>
      </c>
      <c r="C39" s="25">
        <v>3.5046342685370702</v>
      </c>
      <c r="D39" s="25">
        <v>3.54001849378403</v>
      </c>
      <c r="E39" s="25">
        <v>3.6858583936048701</v>
      </c>
      <c r="F39" s="25">
        <v>3.8879871756336999</v>
      </c>
      <c r="G39" s="25">
        <v>3.9856138453218</v>
      </c>
      <c r="H39" s="25">
        <v>4.0347899872719601</v>
      </c>
      <c r="I39" s="25">
        <v>4.0380865722085</v>
      </c>
      <c r="J39" s="25">
        <v>3.7972900885522201</v>
      </c>
    </row>
    <row r="40" spans="1:10" x14ac:dyDescent="0.2">
      <c r="A40" s="22" t="s">
        <v>87</v>
      </c>
      <c r="B40" s="17">
        <v>4.1473087818696897</v>
      </c>
      <c r="C40" s="17">
        <v>4.33368532206969</v>
      </c>
      <c r="D40" s="17">
        <v>4.2742906276870203</v>
      </c>
      <c r="E40" s="17">
        <v>4.5398860398860403</v>
      </c>
      <c r="F40" s="17">
        <v>4.7672349888806496</v>
      </c>
      <c r="G40" s="17">
        <v>4.9422294548413301</v>
      </c>
      <c r="H40" s="17">
        <v>5.1111957349581099</v>
      </c>
      <c r="I40" s="17">
        <v>4.8459330143540704</v>
      </c>
      <c r="J40" s="17">
        <v>4.7942804428044301</v>
      </c>
    </row>
    <row r="41" spans="1:10" x14ac:dyDescent="0.2">
      <c r="A41" s="22" t="s">
        <v>52</v>
      </c>
      <c r="B41" s="17">
        <v>2.3148788927335602</v>
      </c>
      <c r="C41" s="17">
        <v>2.2407120743034099</v>
      </c>
      <c r="D41" s="17">
        <v>2.1194346289752599</v>
      </c>
      <c r="E41" s="17">
        <v>2.1512605042016801</v>
      </c>
      <c r="F41" s="17">
        <v>2.1545293072824201</v>
      </c>
      <c r="G41" s="17">
        <v>2.0991735537190102</v>
      </c>
      <c r="H41" s="17">
        <v>2.1093366093366099</v>
      </c>
      <c r="I41" s="17">
        <v>2.0516962843295601</v>
      </c>
      <c r="J41" s="17">
        <v>2.0512445095168399</v>
      </c>
    </row>
    <row r="42" spans="1:10" x14ac:dyDescent="0.2">
      <c r="A42" s="22" t="s">
        <v>88</v>
      </c>
      <c r="B42" s="17">
        <v>4.3590308370044104</v>
      </c>
      <c r="C42" s="17">
        <v>4.4911660777385203</v>
      </c>
      <c r="D42" s="17">
        <v>4.2386018237082101</v>
      </c>
      <c r="E42" s="17">
        <v>4.4510869565217401</v>
      </c>
      <c r="F42" s="17">
        <v>4.58478802992519</v>
      </c>
      <c r="G42" s="17">
        <v>4.9533333333333296</v>
      </c>
      <c r="H42" s="17">
        <v>5.1125143513203204</v>
      </c>
      <c r="I42" s="17">
        <v>4.9201101928374698</v>
      </c>
      <c r="J42" s="17">
        <v>4.4772486772486797</v>
      </c>
    </row>
    <row r="43" spans="1:10" x14ac:dyDescent="0.2">
      <c r="A43" s="22" t="s">
        <v>109</v>
      </c>
      <c r="B43" s="17">
        <v>3.4773580185138901</v>
      </c>
      <c r="C43" s="17">
        <v>3.3920466375182201</v>
      </c>
      <c r="D43" s="17">
        <v>3.4443703085904902</v>
      </c>
      <c r="E43" s="17">
        <v>3.54924423229913</v>
      </c>
      <c r="F43" s="17">
        <v>3.6280672268907601</v>
      </c>
      <c r="G43" s="17">
        <v>3.6442617089738998</v>
      </c>
      <c r="H43" s="17">
        <v>3.6603740296400802</v>
      </c>
      <c r="I43" s="17">
        <v>3.6985752448797902</v>
      </c>
      <c r="J43" s="17">
        <v>3.50347516528225</v>
      </c>
    </row>
    <row r="44" spans="1:10" x14ac:dyDescent="0.2">
      <c r="A44" s="22" t="s">
        <v>90</v>
      </c>
      <c r="B44" s="17">
        <v>6.3032490974729196</v>
      </c>
      <c r="C44" s="17">
        <v>5.7127659574468099</v>
      </c>
      <c r="D44" s="17">
        <v>6.0697211155378499</v>
      </c>
      <c r="E44" s="17">
        <v>5.6519083969465704</v>
      </c>
      <c r="F44" s="17">
        <v>6.2135278514588901</v>
      </c>
      <c r="G44" s="17">
        <v>5.9321212121212099</v>
      </c>
      <c r="H44" s="17">
        <v>5.7900262467191599</v>
      </c>
      <c r="I44" s="17">
        <v>5.6041923551171404</v>
      </c>
      <c r="J44" s="17">
        <v>5.3753280839895003</v>
      </c>
    </row>
    <row r="45" spans="1:10" x14ac:dyDescent="0.2">
      <c r="A45" s="21" t="s">
        <v>61</v>
      </c>
      <c r="B45" s="25">
        <v>1.6705653021442499</v>
      </c>
      <c r="C45" s="25">
        <v>1.7042128603104201</v>
      </c>
      <c r="D45" s="25">
        <v>1.7524005486968499</v>
      </c>
      <c r="E45" s="25">
        <v>1.82240191674154</v>
      </c>
      <c r="F45" s="25">
        <v>1.92827649487689</v>
      </c>
      <c r="G45" s="25">
        <v>2.0042674253200601</v>
      </c>
      <c r="H45" s="25">
        <v>2.0375615763546802</v>
      </c>
      <c r="I45" s="25">
        <v>2.0768363704677801</v>
      </c>
      <c r="J45" s="25">
        <v>2.0223627390499699</v>
      </c>
    </row>
    <row r="46" spans="1:10" x14ac:dyDescent="0.2">
      <c r="A46" s="22" t="s">
        <v>87</v>
      </c>
      <c r="B46" s="17">
        <v>1.94149908592322</v>
      </c>
      <c r="C46" s="17">
        <v>1.9863945578231299</v>
      </c>
      <c r="D46" s="17">
        <v>2.04831932773109</v>
      </c>
      <c r="E46" s="17">
        <v>2.0609965635738798</v>
      </c>
      <c r="F46" s="17">
        <v>2.2827225130890101</v>
      </c>
      <c r="G46" s="17">
        <v>2.4214559386973198</v>
      </c>
      <c r="H46" s="17">
        <v>2.3362143474503001</v>
      </c>
      <c r="I46" s="17">
        <v>2.3523600439077899</v>
      </c>
      <c r="J46" s="17">
        <v>2.39600840336134</v>
      </c>
    </row>
    <row r="47" spans="1:10" x14ac:dyDescent="0.2">
      <c r="A47" s="22" t="s">
        <v>52</v>
      </c>
      <c r="B47" s="17">
        <v>1.2862745098039201</v>
      </c>
      <c r="C47" s="17">
        <v>1.2312925170068001</v>
      </c>
      <c r="D47" s="17">
        <v>1.16620498614958</v>
      </c>
      <c r="E47" s="17">
        <v>1.2538860103626901</v>
      </c>
      <c r="F47" s="17">
        <v>1.1885521885521899</v>
      </c>
      <c r="G47" s="17">
        <v>1.2669491525423699</v>
      </c>
      <c r="H47" s="17">
        <v>1.2564102564102599</v>
      </c>
      <c r="I47" s="17">
        <v>1.2712765957446801</v>
      </c>
      <c r="J47" s="17">
        <v>1.25</v>
      </c>
    </row>
    <row r="48" spans="1:10" x14ac:dyDescent="0.2">
      <c r="A48" s="22" t="s">
        <v>88</v>
      </c>
      <c r="B48" s="17">
        <v>1.8093645484949801</v>
      </c>
      <c r="C48" s="17">
        <v>1.9002557544756999</v>
      </c>
      <c r="D48" s="17">
        <v>1.87391304347826</v>
      </c>
      <c r="E48" s="17">
        <v>2.0499999999999998</v>
      </c>
      <c r="F48" s="17">
        <v>2.1373239436619702</v>
      </c>
      <c r="G48" s="17">
        <v>2.2577319587628901</v>
      </c>
      <c r="H48" s="17">
        <v>2.4069069069069098</v>
      </c>
      <c r="I48" s="17">
        <v>2.35</v>
      </c>
      <c r="J48" s="17">
        <v>2.2085561497326198</v>
      </c>
    </row>
    <row r="49" spans="1:10" x14ac:dyDescent="0.2">
      <c r="A49" s="22" t="s">
        <v>109</v>
      </c>
      <c r="B49" s="17">
        <v>1.5616438356164399</v>
      </c>
      <c r="C49" s="17">
        <v>1.59146341463415</v>
      </c>
      <c r="D49" s="17">
        <v>1.6305486628067301</v>
      </c>
      <c r="E49" s="17">
        <v>1.7082300446207199</v>
      </c>
      <c r="F49" s="17">
        <v>1.74639917695473</v>
      </c>
      <c r="G49" s="17">
        <v>1.7879755254056899</v>
      </c>
      <c r="H49" s="17">
        <v>1.8347435219460599</v>
      </c>
      <c r="I49" s="17">
        <v>1.8891493636972501</v>
      </c>
      <c r="J49" s="17">
        <v>1.86181163149768</v>
      </c>
    </row>
    <row r="50" spans="1:10" x14ac:dyDescent="0.2">
      <c r="A50" s="22" t="s">
        <v>90</v>
      </c>
      <c r="B50" s="17">
        <v>2.35242290748899</v>
      </c>
      <c r="C50" s="17">
        <v>2.2649006622516601</v>
      </c>
      <c r="D50" s="17">
        <v>2.4837962962962998</v>
      </c>
      <c r="E50" s="17">
        <v>2.32671480144404</v>
      </c>
      <c r="F50" s="17">
        <v>2.5562499999999999</v>
      </c>
      <c r="G50" s="17">
        <v>2.5764872521246498</v>
      </c>
      <c r="H50" s="17">
        <v>2.5829528158295298</v>
      </c>
      <c r="I50" s="17">
        <v>2.53097345132743</v>
      </c>
      <c r="J50" s="17">
        <v>2.5076452599388399</v>
      </c>
    </row>
    <row r="51" spans="1:10" x14ac:dyDescent="0.2">
      <c r="A51" s="21" t="s">
        <v>62</v>
      </c>
      <c r="B51" s="25">
        <v>1.2505966587112201</v>
      </c>
      <c r="C51" s="25">
        <v>1.2545090180360701</v>
      </c>
      <c r="D51" s="25">
        <v>1.2110778443113801</v>
      </c>
      <c r="E51" s="25">
        <v>1.20743919885551</v>
      </c>
      <c r="F51" s="25">
        <v>1.22136222910217</v>
      </c>
      <c r="G51" s="25">
        <v>1.2568807339449499</v>
      </c>
      <c r="H51" s="25">
        <v>1.2712765957446801</v>
      </c>
      <c r="I51" s="25">
        <v>1.27027027027027</v>
      </c>
      <c r="J51" s="25">
        <v>1.23467600700525</v>
      </c>
    </row>
    <row r="52" spans="1:10" x14ac:dyDescent="0.2">
      <c r="A52" s="22" t="s">
        <v>87</v>
      </c>
      <c r="B52" s="17">
        <v>1.36206896551724</v>
      </c>
      <c r="C52" s="17">
        <v>1.6</v>
      </c>
      <c r="D52" s="17">
        <v>1.40789473684211</v>
      </c>
      <c r="E52" s="17">
        <v>1.4736842105263199</v>
      </c>
      <c r="F52" s="17">
        <v>1.4264705882352899</v>
      </c>
      <c r="G52" s="17">
        <v>1.5</v>
      </c>
      <c r="H52" s="17">
        <v>1.625</v>
      </c>
      <c r="I52" s="17">
        <v>1.68965517241379</v>
      </c>
      <c r="J52" s="17">
        <v>1.5609756097561001</v>
      </c>
    </row>
    <row r="53" spans="1:10" x14ac:dyDescent="0.2">
      <c r="A53" s="22" t="s">
        <v>52</v>
      </c>
      <c r="B53" s="17">
        <v>1.1111111111111101</v>
      </c>
      <c r="C53" s="17">
        <v>1.06451612903226</v>
      </c>
      <c r="D53" s="17">
        <v>1.0365853658536599</v>
      </c>
      <c r="E53" s="17">
        <v>1.06493506493506</v>
      </c>
      <c r="F53" s="17">
        <v>1.02739726027397</v>
      </c>
      <c r="G53" s="17">
        <v>1.1428571428571399</v>
      </c>
      <c r="H53" s="17">
        <v>1.10606060606061</v>
      </c>
      <c r="I53" s="17">
        <v>1.08108108108108</v>
      </c>
      <c r="J53" s="17">
        <v>1.08510638297872</v>
      </c>
    </row>
    <row r="54" spans="1:10" x14ac:dyDescent="0.2">
      <c r="A54" s="22" t="s">
        <v>88</v>
      </c>
      <c r="B54" s="17">
        <v>1.3076923076923099</v>
      </c>
      <c r="C54" s="17">
        <v>1.4166666666666701</v>
      </c>
      <c r="D54" s="17">
        <v>1.13793103448276</v>
      </c>
      <c r="E54" s="17">
        <v>1.17948717948718</v>
      </c>
      <c r="F54" s="17">
        <v>1.2954545454545501</v>
      </c>
      <c r="G54" s="17">
        <v>1.0714285714285701</v>
      </c>
      <c r="H54" s="17">
        <v>1.27272727272727</v>
      </c>
      <c r="I54" s="17">
        <v>1.2777777777777799</v>
      </c>
      <c r="J54" s="17">
        <v>1.25</v>
      </c>
    </row>
    <row r="55" spans="1:10" x14ac:dyDescent="0.2">
      <c r="A55" s="22" t="s">
        <v>109</v>
      </c>
      <c r="B55" s="17">
        <v>1.24742268041237</v>
      </c>
      <c r="C55" s="17">
        <v>1.2162921348314599</v>
      </c>
      <c r="D55" s="17">
        <v>1.2093023255813999</v>
      </c>
      <c r="E55" s="17">
        <v>1.18623481781377</v>
      </c>
      <c r="F55" s="17">
        <v>1.2106430155210599</v>
      </c>
      <c r="G55" s="17">
        <v>1.25</v>
      </c>
      <c r="H55" s="17">
        <v>1.2462686567164201</v>
      </c>
      <c r="I55" s="17">
        <v>1.1958041958042001</v>
      </c>
      <c r="J55" s="17">
        <v>1.2157772621809699</v>
      </c>
    </row>
    <row r="56" spans="1:10" x14ac:dyDescent="0.2">
      <c r="A56" s="22" t="s">
        <v>90</v>
      </c>
      <c r="B56" s="17" t="s">
        <v>72</v>
      </c>
      <c r="C56" s="17">
        <v>1.8571428571428601</v>
      </c>
      <c r="D56" s="17">
        <v>1.5</v>
      </c>
      <c r="E56" s="17">
        <v>1.3846153846153799</v>
      </c>
      <c r="F56" s="17">
        <v>1.4</v>
      </c>
      <c r="G56" s="17">
        <v>1.3</v>
      </c>
      <c r="H56" s="17">
        <v>1.1000000000000001</v>
      </c>
      <c r="I56" s="17">
        <v>1.75</v>
      </c>
      <c r="J56" s="17">
        <v>1.3333333333333299</v>
      </c>
    </row>
    <row r="57" spans="1:10" x14ac:dyDescent="0.2">
      <c r="A57" s="21" t="s">
        <v>63</v>
      </c>
      <c r="B57" s="25">
        <v>1.32247765006386</v>
      </c>
      <c r="C57" s="25">
        <v>1.29197860962567</v>
      </c>
      <c r="D57" s="25">
        <v>1.2736111111111099</v>
      </c>
      <c r="E57" s="25">
        <v>1.27338782924614</v>
      </c>
      <c r="F57" s="25">
        <v>1.28523489932886</v>
      </c>
      <c r="G57" s="25">
        <v>1.2837301587301599</v>
      </c>
      <c r="H57" s="25">
        <v>1.2855759922555701</v>
      </c>
      <c r="I57" s="25">
        <v>1.3197353914002199</v>
      </c>
      <c r="J57" s="25">
        <v>1.35350624399616</v>
      </c>
    </row>
    <row r="58" spans="1:10" x14ac:dyDescent="0.2">
      <c r="A58" s="22" t="s">
        <v>87</v>
      </c>
      <c r="B58" s="17">
        <v>1.2814371257485</v>
      </c>
      <c r="C58" s="17">
        <v>1.3098591549295799</v>
      </c>
      <c r="D58" s="17">
        <v>1.28368794326241</v>
      </c>
      <c r="E58" s="17">
        <v>1.2668621700879801</v>
      </c>
      <c r="F58" s="17">
        <v>1.2310344827586199</v>
      </c>
      <c r="G58" s="17">
        <v>1.2528735632183901</v>
      </c>
      <c r="H58" s="17">
        <v>1.26537216828479</v>
      </c>
      <c r="I58" s="17">
        <v>1.3201581027667999</v>
      </c>
      <c r="J58" s="17">
        <v>1.3656716417910399</v>
      </c>
    </row>
    <row r="59" spans="1:10" x14ac:dyDescent="0.2">
      <c r="A59" s="22" t="s">
        <v>52</v>
      </c>
      <c r="B59" s="17">
        <v>1.21698113207547</v>
      </c>
      <c r="C59" s="17">
        <v>1.1875</v>
      </c>
      <c r="D59" s="17">
        <v>1.1682692307692299</v>
      </c>
      <c r="E59" s="17">
        <v>1.1803278688524601</v>
      </c>
      <c r="F59" s="17">
        <v>1.19078947368421</v>
      </c>
      <c r="G59" s="17">
        <v>1.1810344827586201</v>
      </c>
      <c r="H59" s="17">
        <v>1.17886178861789</v>
      </c>
      <c r="I59" s="17">
        <v>1.0869565217391299</v>
      </c>
      <c r="J59" s="17">
        <v>1.1584158415841601</v>
      </c>
    </row>
    <row r="60" spans="1:10" x14ac:dyDescent="0.2">
      <c r="A60" s="22" t="s">
        <v>88</v>
      </c>
      <c r="B60" s="17">
        <v>1.4369747899159699</v>
      </c>
      <c r="C60" s="17">
        <v>1.45625</v>
      </c>
      <c r="D60" s="17">
        <v>1.41818181818182</v>
      </c>
      <c r="E60" s="17">
        <v>1.3989361702127701</v>
      </c>
      <c r="F60" s="17">
        <v>1.3888888888888899</v>
      </c>
      <c r="G60" s="17">
        <v>1.3645320197044299</v>
      </c>
      <c r="H60" s="17">
        <v>1.40625</v>
      </c>
      <c r="I60" s="17">
        <v>1.4285714285714299</v>
      </c>
      <c r="J60" s="17">
        <v>1.43010752688172</v>
      </c>
    </row>
    <row r="61" spans="1:10" x14ac:dyDescent="0.2">
      <c r="A61" s="22" t="s">
        <v>109</v>
      </c>
      <c r="B61" s="17">
        <v>1.32310838445808</v>
      </c>
      <c r="C61" s="17">
        <v>1.2739965095985999</v>
      </c>
      <c r="D61" s="17">
        <v>1.2430607651912999</v>
      </c>
      <c r="E61" s="17">
        <v>1.2666145426114199</v>
      </c>
      <c r="F61" s="17">
        <v>1.27310574521232</v>
      </c>
      <c r="G61" s="17">
        <v>1.2696917808219199</v>
      </c>
      <c r="H61" s="17">
        <v>1.27186147186147</v>
      </c>
      <c r="I61" s="17">
        <v>1.2848360655737701</v>
      </c>
      <c r="J61" s="17">
        <v>1.33221757322176</v>
      </c>
    </row>
    <row r="62" spans="1:10" x14ac:dyDescent="0.2">
      <c r="A62" s="22" t="s">
        <v>90</v>
      </c>
      <c r="B62" s="17">
        <v>1.48888888888889</v>
      </c>
      <c r="C62" s="17">
        <v>1.40157480314961</v>
      </c>
      <c r="D62" s="17">
        <v>1.4825581395348799</v>
      </c>
      <c r="E62" s="17">
        <v>1.2938388625592401</v>
      </c>
      <c r="F62" s="17">
        <v>1.3836734693877599</v>
      </c>
      <c r="G62" s="17">
        <v>1.3582089552238801</v>
      </c>
      <c r="H62" s="17">
        <v>1.3049327354260101</v>
      </c>
      <c r="I62" s="17">
        <v>1.4346289752650201</v>
      </c>
      <c r="J62" s="17">
        <v>1.4393305439330499</v>
      </c>
    </row>
    <row r="63" spans="1:10" x14ac:dyDescent="0.2">
      <c r="A63" s="21" t="s">
        <v>64</v>
      </c>
      <c r="B63" s="25">
        <v>1.14626865671642</v>
      </c>
      <c r="C63" s="25">
        <v>1.16212871287129</v>
      </c>
      <c r="D63" s="25">
        <v>1.1459403905447101</v>
      </c>
      <c r="E63" s="25">
        <v>1.13751087902524</v>
      </c>
      <c r="F63" s="25">
        <v>1.14486391571554</v>
      </c>
      <c r="G63" s="25">
        <v>1.1428571428571399</v>
      </c>
      <c r="H63" s="25">
        <v>1.1591908531222499</v>
      </c>
      <c r="I63" s="25">
        <v>1.15531062124249</v>
      </c>
      <c r="J63" s="25">
        <v>1.14765694076039</v>
      </c>
    </row>
    <row r="64" spans="1:10" x14ac:dyDescent="0.2">
      <c r="A64" s="22" t="s">
        <v>87</v>
      </c>
      <c r="B64" s="17">
        <v>1.17886178861789</v>
      </c>
      <c r="C64" s="17">
        <v>1.18320610687023</v>
      </c>
      <c r="D64" s="17">
        <v>1.1516853932584299</v>
      </c>
      <c r="E64" s="17">
        <v>1.1131221719457001</v>
      </c>
      <c r="F64" s="17">
        <v>1.18367346938776</v>
      </c>
      <c r="G64" s="17">
        <v>1.15596330275229</v>
      </c>
      <c r="H64" s="17">
        <v>1.1255605381165901</v>
      </c>
      <c r="I64" s="17">
        <v>1.1375661375661399</v>
      </c>
      <c r="J64" s="17">
        <v>1.18981481481481</v>
      </c>
    </row>
    <row r="65" spans="1:10" x14ac:dyDescent="0.2">
      <c r="A65" s="22" t="s">
        <v>52</v>
      </c>
      <c r="B65" s="17">
        <v>1.02272727272727</v>
      </c>
      <c r="C65" s="17">
        <v>1.02564102564103</v>
      </c>
      <c r="D65" s="17">
        <v>1.0263157894736801</v>
      </c>
      <c r="E65" s="17">
        <v>1</v>
      </c>
      <c r="F65" s="17">
        <v>1</v>
      </c>
      <c r="G65" s="17">
        <v>1.02857142857143</v>
      </c>
      <c r="H65" s="17">
        <v>1</v>
      </c>
      <c r="I65" s="17">
        <v>1.1034482758620701</v>
      </c>
      <c r="J65" s="17">
        <v>1.03571428571429</v>
      </c>
    </row>
    <row r="66" spans="1:10" x14ac:dyDescent="0.2">
      <c r="A66" s="22" t="s">
        <v>88</v>
      </c>
      <c r="B66" s="17">
        <v>1.27586206896552</v>
      </c>
      <c r="C66" s="17">
        <v>1.22377622377622</v>
      </c>
      <c r="D66" s="17">
        <v>1.2123287671232901</v>
      </c>
      <c r="E66" s="17">
        <v>1.31360946745562</v>
      </c>
      <c r="F66" s="17">
        <v>1.1891891891891899</v>
      </c>
      <c r="G66" s="17">
        <v>1.2107843137254899</v>
      </c>
      <c r="H66" s="17">
        <v>1.2570093457943901</v>
      </c>
      <c r="I66" s="17">
        <v>1.18888888888889</v>
      </c>
      <c r="J66" s="17">
        <v>1.2222222222222201</v>
      </c>
    </row>
    <row r="67" spans="1:10" x14ac:dyDescent="0.2">
      <c r="A67" s="22" t="s">
        <v>109</v>
      </c>
      <c r="B67" s="17">
        <v>1.0874999999999999</v>
      </c>
      <c r="C67" s="17">
        <v>1.1027027027027001</v>
      </c>
      <c r="D67" s="17">
        <v>1.11392405063291</v>
      </c>
      <c r="E67" s="17">
        <v>1.09139784946237</v>
      </c>
      <c r="F67" s="17">
        <v>1.0885311871227401</v>
      </c>
      <c r="G67" s="17">
        <v>1.0954545454545499</v>
      </c>
      <c r="H67" s="17">
        <v>1.13179916317992</v>
      </c>
      <c r="I67" s="17">
        <v>1.1215189873417699</v>
      </c>
      <c r="J67" s="17">
        <v>1.08958333333333</v>
      </c>
    </row>
    <row r="68" spans="1:10" x14ac:dyDescent="0.2">
      <c r="A68" s="23" t="s">
        <v>90</v>
      </c>
      <c r="B68" s="19">
        <v>1.22388059701493</v>
      </c>
      <c r="C68" s="19">
        <v>1.288</v>
      </c>
      <c r="D68" s="19">
        <v>1.21167883211679</v>
      </c>
      <c r="E68" s="19">
        <v>1.19205298013245</v>
      </c>
      <c r="F68" s="19">
        <v>1.2277777777777801</v>
      </c>
      <c r="G68" s="19">
        <v>1.18055555555556</v>
      </c>
      <c r="H68" s="19">
        <v>1.17948717948718</v>
      </c>
      <c r="I68" s="19">
        <v>1.2146341463414601</v>
      </c>
      <c r="J68" s="19">
        <v>1.1734104046242799</v>
      </c>
    </row>
    <row r="69" spans="1:10" x14ac:dyDescent="0.2">
      <c r="A69" s="9" t="s">
        <v>19</v>
      </c>
    </row>
    <row r="70" spans="1:10" x14ac:dyDescent="0.2">
      <c r="A70" s="21" t="s">
        <v>60</v>
      </c>
      <c r="B70" s="25">
        <v>3.79172483817743</v>
      </c>
      <c r="C70" s="25">
        <v>3.7896515311510002</v>
      </c>
      <c r="D70" s="25">
        <v>3.7768789144050099</v>
      </c>
      <c r="E70" s="25">
        <v>3.8697228488559499</v>
      </c>
      <c r="F70" s="25">
        <v>4.0439439014024696</v>
      </c>
      <c r="G70" s="25">
        <v>4.1492455418381304</v>
      </c>
      <c r="H70" s="25">
        <v>4.1940111170880403</v>
      </c>
      <c r="I70" s="25">
        <v>4.1564565888056402</v>
      </c>
      <c r="J70" s="25">
        <v>3.8967713401149902</v>
      </c>
    </row>
    <row r="71" spans="1:10" x14ac:dyDescent="0.2">
      <c r="A71" s="22" t="s">
        <v>87</v>
      </c>
      <c r="B71" s="17">
        <v>4.3421368547419004</v>
      </c>
      <c r="C71" s="17">
        <v>4.4439421338155496</v>
      </c>
      <c r="D71" s="17">
        <v>4.42066420664207</v>
      </c>
      <c r="E71" s="17">
        <v>4.7051359516616298</v>
      </c>
      <c r="F71" s="17">
        <v>4.9200255918106199</v>
      </c>
      <c r="G71" s="17">
        <v>5.0007052186177701</v>
      </c>
      <c r="H71" s="17">
        <v>5.2227332457292999</v>
      </c>
      <c r="I71" s="17">
        <v>4.8862520458265104</v>
      </c>
      <c r="J71" s="17">
        <v>4.8668754894283497</v>
      </c>
    </row>
    <row r="72" spans="1:10" x14ac:dyDescent="0.2">
      <c r="A72" s="22" t="s">
        <v>52</v>
      </c>
      <c r="B72" s="17">
        <v>2.36560805577072</v>
      </c>
      <c r="C72" s="17">
        <v>2.3279036827195498</v>
      </c>
      <c r="D72" s="17">
        <v>2.1864847303443802</v>
      </c>
      <c r="E72" s="17">
        <v>2.2183686576750201</v>
      </c>
      <c r="F72" s="17">
        <v>2.2728000000000002</v>
      </c>
      <c r="G72" s="17">
        <v>2.1721572794899</v>
      </c>
      <c r="H72" s="17">
        <v>2.2422907488986801</v>
      </c>
      <c r="I72" s="17">
        <v>2.1192930780559598</v>
      </c>
      <c r="J72" s="17">
        <v>2.1496774193548398</v>
      </c>
    </row>
    <row r="73" spans="1:10" x14ac:dyDescent="0.2">
      <c r="A73" s="22" t="s">
        <v>88</v>
      </c>
      <c r="B73" s="17">
        <v>4.4811320754716997</v>
      </c>
      <c r="C73" s="17">
        <v>4.6846986089644496</v>
      </c>
      <c r="D73" s="17">
        <v>4.4724409448818898</v>
      </c>
      <c r="E73" s="17">
        <v>4.5852803738317798</v>
      </c>
      <c r="F73" s="17">
        <v>4.7147540983606602</v>
      </c>
      <c r="G73" s="17">
        <v>5.0226757369614496</v>
      </c>
      <c r="H73" s="17">
        <v>5.1951466127401398</v>
      </c>
      <c r="I73" s="17">
        <v>5.1269461077844296</v>
      </c>
      <c r="J73" s="17">
        <v>4.6484794275491996</v>
      </c>
    </row>
    <row r="74" spans="1:10" x14ac:dyDescent="0.2">
      <c r="A74" s="22" t="s">
        <v>109</v>
      </c>
      <c r="B74" s="17">
        <v>3.8275015346838601</v>
      </c>
      <c r="C74" s="17">
        <v>3.7497008035561601</v>
      </c>
      <c r="D74" s="17">
        <v>3.7112491373360901</v>
      </c>
      <c r="E74" s="17">
        <v>3.7320954907161799</v>
      </c>
      <c r="F74" s="17">
        <v>3.80991620111732</v>
      </c>
      <c r="G74" s="17">
        <v>3.8516377649325602</v>
      </c>
      <c r="H74" s="17">
        <v>3.8592657342657302</v>
      </c>
      <c r="I74" s="17">
        <v>3.8265927977839298</v>
      </c>
      <c r="J74" s="17">
        <v>3.6027850544602198</v>
      </c>
    </row>
    <row r="75" spans="1:10" x14ac:dyDescent="0.2">
      <c r="A75" s="22" t="s">
        <v>90</v>
      </c>
      <c r="B75" s="17">
        <v>6.2840236686390503</v>
      </c>
      <c r="C75" s="17">
        <v>5.97149122807018</v>
      </c>
      <c r="D75" s="17">
        <v>6.3327731092436998</v>
      </c>
      <c r="E75" s="17">
        <v>5.8768656716417897</v>
      </c>
      <c r="F75" s="17">
        <v>6.2177879133409304</v>
      </c>
      <c r="G75" s="17">
        <v>6.1457233368532203</v>
      </c>
      <c r="H75" s="17">
        <v>5.9322617680826601</v>
      </c>
      <c r="I75" s="17">
        <v>5.7427027027027</v>
      </c>
      <c r="J75" s="17">
        <v>5.4920634920634903</v>
      </c>
    </row>
    <row r="76" spans="1:10" x14ac:dyDescent="0.2">
      <c r="A76" s="21" t="s">
        <v>61</v>
      </c>
      <c r="B76" s="25">
        <v>1.68532773501283</v>
      </c>
      <c r="C76" s="25">
        <v>1.7189260232820101</v>
      </c>
      <c r="D76" s="25">
        <v>1.75648351648352</v>
      </c>
      <c r="E76" s="25">
        <v>1.8200435172149001</v>
      </c>
      <c r="F76" s="25">
        <v>1.92422653382276</v>
      </c>
      <c r="G76" s="25">
        <v>2.0032423669278598</v>
      </c>
      <c r="H76" s="25">
        <v>2.0335958005249299</v>
      </c>
      <c r="I76" s="25">
        <v>2.0747753530166899</v>
      </c>
      <c r="J76" s="25">
        <v>2.0111950013017399</v>
      </c>
    </row>
    <row r="77" spans="1:10" x14ac:dyDescent="0.2">
      <c r="A77" s="22" t="s">
        <v>87</v>
      </c>
      <c r="B77" s="17">
        <v>1.9736434108527099</v>
      </c>
      <c r="C77" s="17">
        <v>1.96117647058824</v>
      </c>
      <c r="D77" s="17">
        <v>2.0408719346048998</v>
      </c>
      <c r="E77" s="17">
        <v>2.0569343065693402</v>
      </c>
      <c r="F77" s="17">
        <v>2.2886209495101699</v>
      </c>
      <c r="G77" s="17">
        <v>2.4083682008368199</v>
      </c>
      <c r="H77" s="17">
        <v>2.3624717407686502</v>
      </c>
      <c r="I77" s="17">
        <v>2.3323917137476502</v>
      </c>
      <c r="J77" s="17">
        <v>2.3908355795148202</v>
      </c>
    </row>
    <row r="78" spans="1:10" x14ac:dyDescent="0.2">
      <c r="A78" s="22" t="s">
        <v>52</v>
      </c>
      <c r="B78" s="17">
        <v>1.2701754385964901</v>
      </c>
      <c r="C78" s="17">
        <v>1.24316109422492</v>
      </c>
      <c r="D78" s="17">
        <v>1.17721518987342</v>
      </c>
      <c r="E78" s="17">
        <v>1.2595238095238099</v>
      </c>
      <c r="F78" s="17">
        <v>1.2030303030303</v>
      </c>
      <c r="G78" s="17">
        <v>1.28571428571429</v>
      </c>
      <c r="H78" s="17">
        <v>1.2889733840304201</v>
      </c>
      <c r="I78" s="17">
        <v>1.26699029126214</v>
      </c>
      <c r="J78" s="17">
        <v>1.2777777777777799</v>
      </c>
    </row>
    <row r="79" spans="1:10" x14ac:dyDescent="0.2">
      <c r="A79" s="22" t="s">
        <v>88</v>
      </c>
      <c r="B79" s="17">
        <v>1.7851002865329499</v>
      </c>
      <c r="C79" s="17">
        <v>1.9392523364486001</v>
      </c>
      <c r="D79" s="17">
        <v>1.88614800759013</v>
      </c>
      <c r="E79" s="17">
        <v>2.0322061191626402</v>
      </c>
      <c r="F79" s="17">
        <v>2.1138845553822199</v>
      </c>
      <c r="G79" s="17">
        <v>2.2514970059880199</v>
      </c>
      <c r="H79" s="17">
        <v>2.3863636363636398</v>
      </c>
      <c r="I79" s="17">
        <v>2.3568075117370899</v>
      </c>
      <c r="J79" s="17">
        <v>2.20506912442396</v>
      </c>
    </row>
    <row r="80" spans="1:10" x14ac:dyDescent="0.2">
      <c r="A80" s="22" t="s">
        <v>109</v>
      </c>
      <c r="B80" s="17">
        <v>1.5869644818747699</v>
      </c>
      <c r="C80" s="17">
        <v>1.60716417910448</v>
      </c>
      <c r="D80" s="17">
        <v>1.6374854481955801</v>
      </c>
      <c r="E80" s="17">
        <v>1.7023885013739199</v>
      </c>
      <c r="F80" s="17">
        <v>1.74553376906318</v>
      </c>
      <c r="G80" s="17">
        <v>1.79301857238756</v>
      </c>
      <c r="H80" s="17">
        <v>1.82760141093474</v>
      </c>
      <c r="I80" s="17">
        <v>1.8885754583920999</v>
      </c>
      <c r="J80" s="17">
        <v>1.84804445394315</v>
      </c>
    </row>
    <row r="81" spans="1:10" x14ac:dyDescent="0.2">
      <c r="A81" s="22" t="s">
        <v>90</v>
      </c>
      <c r="B81" s="17">
        <v>2.2851985559566801</v>
      </c>
      <c r="C81" s="17">
        <v>2.3441734417344202</v>
      </c>
      <c r="D81" s="17">
        <v>2.46351084812623</v>
      </c>
      <c r="E81" s="17">
        <v>2.3204172876303999</v>
      </c>
      <c r="F81" s="17">
        <v>2.5364864864864902</v>
      </c>
      <c r="G81" s="17">
        <v>2.58939580764488</v>
      </c>
      <c r="H81" s="17">
        <v>2.6099195710455798</v>
      </c>
      <c r="I81" s="17">
        <v>2.5525641025641002</v>
      </c>
      <c r="J81" s="17">
        <v>2.5039893617021298</v>
      </c>
    </row>
    <row r="82" spans="1:10" x14ac:dyDescent="0.2">
      <c r="A82" s="21" t="s">
        <v>62</v>
      </c>
      <c r="B82" s="25">
        <v>1.26143790849673</v>
      </c>
      <c r="C82" s="25">
        <v>1.2536496350365001</v>
      </c>
      <c r="D82" s="25">
        <v>1.2156334231805901</v>
      </c>
      <c r="E82" s="25">
        <v>1.2147562582345199</v>
      </c>
      <c r="F82" s="25">
        <v>1.2258064516128999</v>
      </c>
      <c r="G82" s="25">
        <v>1.26446280991736</v>
      </c>
      <c r="H82" s="25">
        <v>1.2815533980582501</v>
      </c>
      <c r="I82" s="25">
        <v>1.27191011235955</v>
      </c>
      <c r="J82" s="25">
        <v>1.23384615384615</v>
      </c>
    </row>
    <row r="83" spans="1:10" x14ac:dyDescent="0.2">
      <c r="A83" s="22" t="s">
        <v>87</v>
      </c>
      <c r="B83" s="17">
        <v>1.453125</v>
      </c>
      <c r="C83" s="17">
        <v>1.5689655172413799</v>
      </c>
      <c r="D83" s="17">
        <v>1.4186046511627901</v>
      </c>
      <c r="E83" s="17">
        <v>1.47619047619048</v>
      </c>
      <c r="F83" s="17">
        <v>1.44285714285714</v>
      </c>
      <c r="G83" s="17">
        <v>1.55</v>
      </c>
      <c r="H83" s="17">
        <v>1.67105263157895</v>
      </c>
      <c r="I83" s="17">
        <v>1.70491803278689</v>
      </c>
      <c r="J83" s="17">
        <v>1.5106382978723401</v>
      </c>
    </row>
    <row r="84" spans="1:10" x14ac:dyDescent="0.2">
      <c r="A84" s="22" t="s">
        <v>52</v>
      </c>
      <c r="B84" s="17">
        <v>1.1272727272727301</v>
      </c>
      <c r="C84" s="17">
        <v>1.0757575757575799</v>
      </c>
      <c r="D84" s="17">
        <v>1.0333333333333301</v>
      </c>
      <c r="E84" s="17">
        <v>1.0609756097561001</v>
      </c>
      <c r="F84" s="17">
        <v>1.05</v>
      </c>
      <c r="G84" s="17">
        <v>1.1346153846153799</v>
      </c>
      <c r="H84" s="17">
        <v>1.1044776119402999</v>
      </c>
      <c r="I84" s="17">
        <v>1.07894736842105</v>
      </c>
      <c r="J84" s="17">
        <v>1.0980392156862699</v>
      </c>
    </row>
    <row r="85" spans="1:10" x14ac:dyDescent="0.2">
      <c r="A85" s="22" t="s">
        <v>88</v>
      </c>
      <c r="B85" s="17">
        <v>1.23529411764706</v>
      </c>
      <c r="C85" s="17">
        <v>1.44</v>
      </c>
      <c r="D85" s="17">
        <v>1.29411764705882</v>
      </c>
      <c r="E85" s="17">
        <v>1.16279069767442</v>
      </c>
      <c r="F85" s="17">
        <v>1.3125</v>
      </c>
      <c r="G85" s="17">
        <v>1.0625</v>
      </c>
      <c r="H85" s="17">
        <v>1.24</v>
      </c>
      <c r="I85" s="17">
        <v>1.26315789473684</v>
      </c>
      <c r="J85" s="17">
        <v>1.30232558139535</v>
      </c>
    </row>
    <row r="86" spans="1:10" x14ac:dyDescent="0.2">
      <c r="A86" s="22" t="s">
        <v>109</v>
      </c>
      <c r="B86" s="17">
        <v>1.24528301886792</v>
      </c>
      <c r="C86" s="17">
        <v>1.21428571428571</v>
      </c>
      <c r="D86" s="17">
        <v>1.20419847328244</v>
      </c>
      <c r="E86" s="17">
        <v>1.1973929236499099</v>
      </c>
      <c r="F86" s="17">
        <v>1.2118811881188101</v>
      </c>
      <c r="G86" s="17">
        <v>1.2549889135254999</v>
      </c>
      <c r="H86" s="17">
        <v>1.2477272727272699</v>
      </c>
      <c r="I86" s="17">
        <v>1.2006269592476499</v>
      </c>
      <c r="J86" s="17">
        <v>1.2137096774193501</v>
      </c>
    </row>
    <row r="87" spans="1:10" x14ac:dyDescent="0.2">
      <c r="A87" s="22" t="s">
        <v>90</v>
      </c>
      <c r="B87" s="17">
        <v>1.4</v>
      </c>
      <c r="C87" s="17">
        <v>1.8571428571428601</v>
      </c>
      <c r="D87" s="17">
        <v>1.5</v>
      </c>
      <c r="E87" s="17">
        <v>1.3846153846153799</v>
      </c>
      <c r="F87" s="17">
        <v>1.4</v>
      </c>
      <c r="G87" s="17">
        <v>1.3</v>
      </c>
      <c r="H87" s="17">
        <v>1.1000000000000001</v>
      </c>
      <c r="I87" s="17">
        <v>1.75</v>
      </c>
      <c r="J87" s="17">
        <v>1.3076923076923099</v>
      </c>
    </row>
    <row r="88" spans="1:10" x14ac:dyDescent="0.2">
      <c r="A88" s="21" t="s">
        <v>63</v>
      </c>
      <c r="B88" s="25">
        <v>1.37518463810931</v>
      </c>
      <c r="C88" s="25">
        <v>1.33374587458746</v>
      </c>
      <c r="D88" s="25">
        <v>1.31828034682081</v>
      </c>
      <c r="E88" s="25">
        <v>1.32830585759383</v>
      </c>
      <c r="F88" s="25">
        <v>1.31457323891167</v>
      </c>
      <c r="G88" s="25">
        <v>1.3104884513441899</v>
      </c>
      <c r="H88" s="25">
        <v>1.3325974981604101</v>
      </c>
      <c r="I88" s="25">
        <v>1.36109899694723</v>
      </c>
      <c r="J88" s="25">
        <v>1.37590187590188</v>
      </c>
    </row>
    <row r="89" spans="1:10" x14ac:dyDescent="0.2">
      <c r="A89" s="22" t="s">
        <v>87</v>
      </c>
      <c r="B89" s="17">
        <v>1.32380952380952</v>
      </c>
      <c r="C89" s="17">
        <v>1.3444444444444399</v>
      </c>
      <c r="D89" s="17">
        <v>1.3107344632768401</v>
      </c>
      <c r="E89" s="17">
        <v>1.3556581986143199</v>
      </c>
      <c r="F89" s="17">
        <v>1.2464589235127499</v>
      </c>
      <c r="G89" s="17">
        <v>1.27863777089783</v>
      </c>
      <c r="H89" s="17">
        <v>1.34438775510204</v>
      </c>
      <c r="I89" s="17">
        <v>1.32903225806452</v>
      </c>
      <c r="J89" s="17">
        <v>1.40949554896142</v>
      </c>
    </row>
    <row r="90" spans="1:10" x14ac:dyDescent="0.2">
      <c r="A90" s="22" t="s">
        <v>52</v>
      </c>
      <c r="B90" s="17">
        <v>1.24066390041494</v>
      </c>
      <c r="C90" s="17">
        <v>1.1839999999999999</v>
      </c>
      <c r="D90" s="17">
        <v>1.16379310344828</v>
      </c>
      <c r="E90" s="17">
        <v>1.1778846153846201</v>
      </c>
      <c r="F90" s="17">
        <v>1.1849710982659001</v>
      </c>
      <c r="G90" s="17">
        <v>1.16417910447761</v>
      </c>
      <c r="H90" s="17">
        <v>1.19463087248322</v>
      </c>
      <c r="I90" s="17">
        <v>1.1388888888888899</v>
      </c>
      <c r="J90" s="17">
        <v>1.1951219512195099</v>
      </c>
    </row>
    <row r="91" spans="1:10" x14ac:dyDescent="0.2">
      <c r="A91" s="22" t="s">
        <v>88</v>
      </c>
      <c r="B91" s="17">
        <v>1.52482269503546</v>
      </c>
      <c r="C91" s="17">
        <v>1.4946808510638301</v>
      </c>
      <c r="D91" s="17">
        <v>1.43069306930693</v>
      </c>
      <c r="E91" s="17">
        <v>1.4415584415584399</v>
      </c>
      <c r="F91" s="17">
        <v>1.4079999999999999</v>
      </c>
      <c r="G91" s="17">
        <v>1.3879999999999999</v>
      </c>
      <c r="H91" s="17">
        <v>1.4186046511627901</v>
      </c>
      <c r="I91" s="17">
        <v>1.4770992366412199</v>
      </c>
      <c r="J91" s="17">
        <v>1.4376731301939101</v>
      </c>
    </row>
    <row r="92" spans="1:10" x14ac:dyDescent="0.2">
      <c r="A92" s="22" t="s">
        <v>109</v>
      </c>
      <c r="B92" s="17">
        <v>1.37320211960636</v>
      </c>
      <c r="C92" s="17">
        <v>1.32124352331606</v>
      </c>
      <c r="D92" s="17">
        <v>1.2996020466174001</v>
      </c>
      <c r="E92" s="17">
        <v>1.32002348796242</v>
      </c>
      <c r="F92" s="17">
        <v>1.3139318885448901</v>
      </c>
      <c r="G92" s="17">
        <v>1.3005018820577201</v>
      </c>
      <c r="H92" s="17">
        <v>1.3264669163545599</v>
      </c>
      <c r="I92" s="17">
        <v>1.3448275862068999</v>
      </c>
      <c r="J92" s="17">
        <v>1.35524728588661</v>
      </c>
    </row>
    <row r="93" spans="1:10" x14ac:dyDescent="0.2">
      <c r="A93" s="22" t="s">
        <v>90</v>
      </c>
      <c r="B93" s="17">
        <v>1.58474576271186</v>
      </c>
      <c r="C93" s="17">
        <v>1.4709302325581399</v>
      </c>
      <c r="D93" s="17">
        <v>1.5384615384615401</v>
      </c>
      <c r="E93" s="17">
        <v>1.35507246376812</v>
      </c>
      <c r="F93" s="17">
        <v>1.3972602739726001</v>
      </c>
      <c r="G93" s="17">
        <v>1.3882352941176499</v>
      </c>
      <c r="H93" s="17">
        <v>1.33211678832117</v>
      </c>
      <c r="I93" s="17">
        <v>1.4332344213649899</v>
      </c>
      <c r="J93" s="17">
        <v>1.45392491467577</v>
      </c>
    </row>
    <row r="94" spans="1:10" x14ac:dyDescent="0.2">
      <c r="A94" s="21" t="s">
        <v>64</v>
      </c>
      <c r="B94" s="25">
        <v>1.1404853128991099</v>
      </c>
      <c r="C94" s="25">
        <v>1.15899122807018</v>
      </c>
      <c r="D94" s="25">
        <v>1.14390467461045</v>
      </c>
      <c r="E94" s="25">
        <v>1.13740458015267</v>
      </c>
      <c r="F94" s="25">
        <v>1.1424124513618701</v>
      </c>
      <c r="G94" s="25">
        <v>1.13851080864692</v>
      </c>
      <c r="H94" s="25">
        <v>1.15642023346304</v>
      </c>
      <c r="I94" s="25">
        <v>1.1467146714671499</v>
      </c>
      <c r="J94" s="25">
        <v>1.14463452566096</v>
      </c>
    </row>
    <row r="95" spans="1:10" x14ac:dyDescent="0.2">
      <c r="A95" s="22" t="s">
        <v>87</v>
      </c>
      <c r="B95" s="17">
        <v>1.1811594202898501</v>
      </c>
      <c r="C95" s="17">
        <v>1.2</v>
      </c>
      <c r="D95" s="17">
        <v>1.1599999999999999</v>
      </c>
      <c r="E95" s="17">
        <v>1.1023622047244099</v>
      </c>
      <c r="F95" s="17">
        <v>1.1828358208955201</v>
      </c>
      <c r="G95" s="17">
        <v>1.1646090534979401</v>
      </c>
      <c r="H95" s="17">
        <v>1.125</v>
      </c>
      <c r="I95" s="17">
        <v>1.12962962962963</v>
      </c>
      <c r="J95" s="17">
        <v>1.17622950819672</v>
      </c>
    </row>
    <row r="96" spans="1:10" x14ac:dyDescent="0.2">
      <c r="A96" s="22" t="s">
        <v>52</v>
      </c>
      <c r="B96" s="17">
        <v>1.0208333333333299</v>
      </c>
      <c r="C96" s="17">
        <v>1.02325581395349</v>
      </c>
      <c r="D96" s="17">
        <v>1.0263157894736801</v>
      </c>
      <c r="E96" s="17">
        <v>1</v>
      </c>
      <c r="F96" s="17">
        <v>1</v>
      </c>
      <c r="G96" s="17">
        <v>1.0263157894736801</v>
      </c>
      <c r="H96" s="17">
        <v>1</v>
      </c>
      <c r="I96" s="17">
        <v>1.1000000000000001</v>
      </c>
      <c r="J96" s="17">
        <v>1.0322580645161299</v>
      </c>
    </row>
    <row r="97" spans="1:10" x14ac:dyDescent="0.2">
      <c r="A97" s="22" t="s">
        <v>88</v>
      </c>
      <c r="B97" s="17">
        <v>1.26356589147287</v>
      </c>
      <c r="C97" s="17">
        <v>1.2337662337662301</v>
      </c>
      <c r="D97" s="17">
        <v>1.21383647798742</v>
      </c>
      <c r="E97" s="17">
        <v>1.2916666666666701</v>
      </c>
      <c r="F97" s="17">
        <v>1.18974358974359</v>
      </c>
      <c r="G97" s="17">
        <v>1.21238938053097</v>
      </c>
      <c r="H97" s="17">
        <v>1.25</v>
      </c>
      <c r="I97" s="17">
        <v>1.175</v>
      </c>
      <c r="J97" s="17">
        <v>1.2222222222222201</v>
      </c>
    </row>
    <row r="98" spans="1:10" x14ac:dyDescent="0.2">
      <c r="A98" s="22" t="s">
        <v>109</v>
      </c>
      <c r="B98" s="17">
        <v>1.08549222797927</v>
      </c>
      <c r="C98" s="17">
        <v>1.0887850467289699</v>
      </c>
      <c r="D98" s="17">
        <v>1.10642201834862</v>
      </c>
      <c r="E98" s="17">
        <v>1.0988835725677799</v>
      </c>
      <c r="F98" s="17">
        <v>1.0891938250428801</v>
      </c>
      <c r="G98" s="17">
        <v>1.0849802371541499</v>
      </c>
      <c r="H98" s="17">
        <v>1.1272727272727301</v>
      </c>
      <c r="I98" s="17">
        <v>1.1138952164009099</v>
      </c>
      <c r="J98" s="17">
        <v>1.09074733096085</v>
      </c>
    </row>
    <row r="99" spans="1:10" x14ac:dyDescent="0.2">
      <c r="A99" s="23" t="s">
        <v>90</v>
      </c>
      <c r="B99" s="19">
        <v>1.2073170731707299</v>
      </c>
      <c r="C99" s="19">
        <v>1.2887323943661999</v>
      </c>
      <c r="D99" s="19">
        <v>1.21476510067114</v>
      </c>
      <c r="E99" s="19">
        <v>1.1956521739130399</v>
      </c>
      <c r="F99" s="19">
        <v>1.22167487684729</v>
      </c>
      <c r="G99" s="19">
        <v>1.17372881355932</v>
      </c>
      <c r="H99" s="19">
        <v>1.1886792452830199</v>
      </c>
      <c r="I99" s="19">
        <v>1.2079646017699099</v>
      </c>
      <c r="J99" s="19">
        <v>1.1755319148936201</v>
      </c>
    </row>
    <row r="101" spans="1:10" x14ac:dyDescent="0.2">
      <c r="A101" s="13" t="s">
        <v>20</v>
      </c>
    </row>
    <row r="102" spans="1:10" x14ac:dyDescent="0.2">
      <c r="A102" s="13" t="s">
        <v>110</v>
      </c>
    </row>
    <row r="103" spans="1:10" x14ac:dyDescent="0.2">
      <c r="A103" s="13" t="s">
        <v>73</v>
      </c>
    </row>
    <row r="104" spans="1:10" x14ac:dyDescent="0.2">
      <c r="A104" s="13" t="s">
        <v>74</v>
      </c>
    </row>
    <row r="105" spans="1:10" x14ac:dyDescent="0.2">
      <c r="A105" s="13" t="s">
        <v>24</v>
      </c>
    </row>
    <row r="106" spans="1:10" x14ac:dyDescent="0.2">
      <c r="A106" s="13"/>
    </row>
    <row r="107" spans="1:10" x14ac:dyDescent="0.2">
      <c r="A107" s="13" t="s">
        <v>141</v>
      </c>
    </row>
    <row r="108" spans="1:10" x14ac:dyDescent="0.2">
      <c r="A108" s="13" t="s">
        <v>276</v>
      </c>
    </row>
  </sheetData>
  <mergeCells count="1">
    <mergeCell ref="B6:J6"/>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J108"/>
  <sheetViews>
    <sheetView showGridLines="0" workbookViewId="0">
      <pane xSplit="1" ySplit="6" topLeftCell="B7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HYPERLINK("#'Contents'!A33", "Link to contents")</f>
        <v>Link to contents</v>
      </c>
    </row>
    <row r="3" spans="1:10" ht="15" x14ac:dyDescent="0.25">
      <c r="A3" s="2" t="s">
        <v>116</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1" t="s">
        <v>60</v>
      </c>
      <c r="B8" s="25">
        <v>5.4813834534025601</v>
      </c>
      <c r="C8" s="25">
        <v>5.0271893884648504</v>
      </c>
      <c r="D8" s="25">
        <v>4.9757733026279602</v>
      </c>
      <c r="E8" s="25">
        <v>3.8471561749750101</v>
      </c>
      <c r="F8" s="25">
        <v>4.0394207037497196</v>
      </c>
      <c r="G8" s="25">
        <v>3.7095984913551101</v>
      </c>
      <c r="H8" s="25">
        <v>3.7759757210653699</v>
      </c>
      <c r="I8" s="25">
        <v>3.4809132530595801</v>
      </c>
      <c r="J8" s="25">
        <v>3.3072473356964398</v>
      </c>
    </row>
    <row r="9" spans="1:10" x14ac:dyDescent="0.2">
      <c r="A9" s="22" t="s">
        <v>87</v>
      </c>
      <c r="B9" s="17">
        <v>4.9685577097780698</v>
      </c>
      <c r="C9" s="17">
        <v>3.36995685364105</v>
      </c>
      <c r="D9" s="17">
        <v>3.63778741697918</v>
      </c>
      <c r="E9" s="17">
        <v>3.8230304054237498</v>
      </c>
      <c r="F9" s="17">
        <v>4.0893503442496399</v>
      </c>
      <c r="G9" s="17">
        <v>3.0014647568518802</v>
      </c>
      <c r="H9" s="17">
        <v>3.5875524718884702</v>
      </c>
      <c r="I9" s="17">
        <v>2.9913583623616602</v>
      </c>
      <c r="J9" s="17">
        <v>3.0484828014993699</v>
      </c>
    </row>
    <row r="10" spans="1:10" x14ac:dyDescent="0.2">
      <c r="A10" s="22" t="s">
        <v>52</v>
      </c>
      <c r="B10" s="17">
        <v>2.3287051814152799</v>
      </c>
      <c r="C10" s="17">
        <v>2.7045156627220299</v>
      </c>
      <c r="D10" s="17">
        <v>2.75760065468452</v>
      </c>
      <c r="E10" s="17">
        <v>2.9481132409417299</v>
      </c>
      <c r="F10" s="17">
        <v>3.08955562861407</v>
      </c>
      <c r="G10" s="17">
        <v>2.50826010286332</v>
      </c>
      <c r="H10" s="17">
        <v>3.6033692099091601</v>
      </c>
      <c r="I10" s="17">
        <v>2.3279256323057802</v>
      </c>
      <c r="J10" s="17">
        <v>3.0877942490090602</v>
      </c>
    </row>
    <row r="11" spans="1:10" x14ac:dyDescent="0.2">
      <c r="A11" s="22" t="s">
        <v>88</v>
      </c>
      <c r="B11" s="17">
        <v>5.7122586078961204</v>
      </c>
      <c r="C11" s="17">
        <v>5.77018159247908</v>
      </c>
      <c r="D11" s="17">
        <v>5.8719797590328202</v>
      </c>
      <c r="E11" s="17">
        <v>3.88173515477291</v>
      </c>
      <c r="F11" s="17">
        <v>4.44561979408219</v>
      </c>
      <c r="G11" s="17">
        <v>3.4468605514200301</v>
      </c>
      <c r="H11" s="17">
        <v>4.8269822561955698</v>
      </c>
      <c r="I11" s="17">
        <v>4.3045195886287804</v>
      </c>
      <c r="J11" s="17">
        <v>3.7967465552838102</v>
      </c>
    </row>
    <row r="12" spans="1:10" x14ac:dyDescent="0.2">
      <c r="A12" s="22" t="s">
        <v>109</v>
      </c>
      <c r="B12" s="17">
        <v>5.7928240768043304</v>
      </c>
      <c r="C12" s="17">
        <v>5.3259406343351401</v>
      </c>
      <c r="D12" s="17">
        <v>4.9711652219504003</v>
      </c>
      <c r="E12" s="17">
        <v>3.8222314551890699</v>
      </c>
      <c r="F12" s="17">
        <v>4.0648458716776599</v>
      </c>
      <c r="G12" s="17">
        <v>3.7422250652377702</v>
      </c>
      <c r="H12" s="17">
        <v>3.5774421125</v>
      </c>
      <c r="I12" s="17">
        <v>3.3080423648992698</v>
      </c>
      <c r="J12" s="17">
        <v>3.2010302092177501</v>
      </c>
    </row>
    <row r="13" spans="1:10" x14ac:dyDescent="0.2">
      <c r="A13" s="22" t="s">
        <v>90</v>
      </c>
      <c r="B13" s="17">
        <v>4.4620349726958599</v>
      </c>
      <c r="C13" s="17">
        <v>3.9205023891142901</v>
      </c>
      <c r="D13" s="17">
        <v>6.7819493133473303</v>
      </c>
      <c r="E13" s="17">
        <v>3.6153312543583298</v>
      </c>
      <c r="F13" s="17">
        <v>3.1400201510466301</v>
      </c>
      <c r="G13" s="17">
        <v>4.0020515728316397</v>
      </c>
      <c r="H13" s="17">
        <v>4.0118142361463498</v>
      </c>
      <c r="I13" s="17">
        <v>3.8940860723967998</v>
      </c>
      <c r="J13" s="17">
        <v>2.9394436034479101</v>
      </c>
    </row>
    <row r="14" spans="1:10" x14ac:dyDescent="0.2">
      <c r="A14" s="21" t="s">
        <v>61</v>
      </c>
      <c r="B14" s="25">
        <v>1.1976443569194799</v>
      </c>
      <c r="C14" s="25">
        <v>1.14351425305523</v>
      </c>
      <c r="D14" s="25">
        <v>1.1224725952183201</v>
      </c>
      <c r="E14" s="25">
        <v>1.1064737658325401</v>
      </c>
      <c r="F14" s="25">
        <v>1.19129046353123</v>
      </c>
      <c r="G14" s="25">
        <v>1.2897221164164401</v>
      </c>
      <c r="H14" s="25">
        <v>1.3145500585969601</v>
      </c>
      <c r="I14" s="25">
        <v>1.3675437699911199</v>
      </c>
      <c r="J14" s="25">
        <v>1.2610379631550199</v>
      </c>
    </row>
    <row r="15" spans="1:10" x14ac:dyDescent="0.2">
      <c r="A15" s="22" t="s">
        <v>87</v>
      </c>
      <c r="B15" s="17">
        <v>1.4021193035120101</v>
      </c>
      <c r="C15" s="17">
        <v>0.867082177092519</v>
      </c>
      <c r="D15" s="17">
        <v>1.1611111634371101</v>
      </c>
      <c r="E15" s="17">
        <v>1.1748666543288899</v>
      </c>
      <c r="F15" s="17">
        <v>1.46120104067248</v>
      </c>
      <c r="G15" s="17">
        <v>1.37932982981041</v>
      </c>
      <c r="H15" s="17">
        <v>1.52360875811303</v>
      </c>
      <c r="I15" s="17">
        <v>1.29043786563223</v>
      </c>
      <c r="J15" s="17">
        <v>1.29611407668432</v>
      </c>
    </row>
    <row r="16" spans="1:10" x14ac:dyDescent="0.2">
      <c r="A16" s="22" t="s">
        <v>52</v>
      </c>
      <c r="B16" s="17">
        <v>0.27174648819470298</v>
      </c>
      <c r="C16" s="17">
        <v>0.56148992507487705</v>
      </c>
      <c r="D16" s="17">
        <v>0.70186240634359598</v>
      </c>
      <c r="E16" s="17">
        <v>0.93702945180415098</v>
      </c>
      <c r="F16" s="17">
        <v>0.76489049625705796</v>
      </c>
      <c r="G16" s="17">
        <v>1.4057704208691</v>
      </c>
      <c r="H16" s="17">
        <v>0.86957324905264899</v>
      </c>
      <c r="I16" s="17">
        <v>0.42779263194649902</v>
      </c>
      <c r="J16" s="17">
        <v>0.8434823356733</v>
      </c>
    </row>
    <row r="17" spans="1:10" x14ac:dyDescent="0.2">
      <c r="A17" s="22" t="s">
        <v>88</v>
      </c>
      <c r="B17" s="17">
        <v>0.80321932890249903</v>
      </c>
      <c r="C17" s="17">
        <v>1.3756718788575899</v>
      </c>
      <c r="D17" s="17">
        <v>1.18634202800348</v>
      </c>
      <c r="E17" s="17">
        <v>1.3005288506508801</v>
      </c>
      <c r="F17" s="17">
        <v>0.89295634369549803</v>
      </c>
      <c r="G17" s="17">
        <v>1.34697661136383</v>
      </c>
      <c r="H17" s="17">
        <v>1.6121162857929701</v>
      </c>
      <c r="I17" s="17">
        <v>1.63729832782772</v>
      </c>
      <c r="J17" s="17">
        <v>1.5993231757010899</v>
      </c>
    </row>
    <row r="18" spans="1:10" x14ac:dyDescent="0.2">
      <c r="A18" s="22" t="s">
        <v>109</v>
      </c>
      <c r="B18" s="17">
        <v>1.1647008350721599</v>
      </c>
      <c r="C18" s="17">
        <v>1.0628021485072801</v>
      </c>
      <c r="D18" s="17">
        <v>1.04701665595395</v>
      </c>
      <c r="E18" s="17">
        <v>0.99905878155610295</v>
      </c>
      <c r="F18" s="17">
        <v>1.0767600092263401</v>
      </c>
      <c r="G18" s="17">
        <v>1.1503241536959099</v>
      </c>
      <c r="H18" s="17">
        <v>1.0926401706072399</v>
      </c>
      <c r="I18" s="17">
        <v>1.2557439356567499</v>
      </c>
      <c r="J18" s="17">
        <v>1.1355488066516499</v>
      </c>
    </row>
    <row r="19" spans="1:10" x14ac:dyDescent="0.2">
      <c r="A19" s="22" t="s">
        <v>90</v>
      </c>
      <c r="B19" s="17">
        <v>1.5581902930153699</v>
      </c>
      <c r="C19" s="17">
        <v>1.8220120447341901</v>
      </c>
      <c r="D19" s="17">
        <v>1.4376109339949099</v>
      </c>
      <c r="E19" s="17">
        <v>1.3288606791976101</v>
      </c>
      <c r="F19" s="17">
        <v>1.3458788057123201</v>
      </c>
      <c r="G19" s="17">
        <v>1.65009947664627</v>
      </c>
      <c r="H19" s="17">
        <v>1.7615694118841401</v>
      </c>
      <c r="I19" s="17">
        <v>1.6647823397944701</v>
      </c>
      <c r="J19" s="17">
        <v>1.51523353936675</v>
      </c>
    </row>
    <row r="20" spans="1:10" x14ac:dyDescent="0.2">
      <c r="A20" s="21" t="s">
        <v>62</v>
      </c>
      <c r="B20" s="25">
        <v>1.0784718838607099</v>
      </c>
      <c r="C20" s="25">
        <v>0.55874423661566297</v>
      </c>
      <c r="D20" s="25">
        <v>0.59967940152666999</v>
      </c>
      <c r="E20" s="25">
        <v>0.59853918689519303</v>
      </c>
      <c r="F20" s="25">
        <v>0.492138084520853</v>
      </c>
      <c r="G20" s="25">
        <v>0.61580904444541795</v>
      </c>
      <c r="H20" s="25">
        <v>0.78677383180256399</v>
      </c>
      <c r="I20" s="25">
        <v>0.56510676995672604</v>
      </c>
      <c r="J20" s="25">
        <v>0.496004024777355</v>
      </c>
    </row>
    <row r="21" spans="1:10" x14ac:dyDescent="0.2">
      <c r="A21" s="22" t="s">
        <v>87</v>
      </c>
      <c r="B21" s="17">
        <v>2.70801280154532</v>
      </c>
      <c r="C21" s="17">
        <v>0.53452248382484902</v>
      </c>
      <c r="D21" s="17">
        <v>0.48795003647426699</v>
      </c>
      <c r="E21" s="17">
        <v>0.75592894601845395</v>
      </c>
      <c r="F21" s="17" t="s">
        <v>72</v>
      </c>
      <c r="G21" s="17">
        <v>0.89442719099991597</v>
      </c>
      <c r="H21" s="17">
        <v>0.87386289750530299</v>
      </c>
      <c r="I21" s="17" t="s">
        <v>72</v>
      </c>
      <c r="J21" s="17">
        <v>0.44721359549995798</v>
      </c>
    </row>
    <row r="22" spans="1:10" x14ac:dyDescent="0.2">
      <c r="A22" s="22" t="s">
        <v>52</v>
      </c>
      <c r="B22" s="17" t="s">
        <v>72</v>
      </c>
      <c r="C22" s="17" t="s">
        <v>72</v>
      </c>
      <c r="D22" s="17">
        <v>0</v>
      </c>
      <c r="E22" s="17">
        <v>0</v>
      </c>
      <c r="F22" s="17">
        <v>0.75592894601845395</v>
      </c>
      <c r="G22" s="17" t="s">
        <v>72</v>
      </c>
      <c r="H22" s="17" t="s">
        <v>72</v>
      </c>
      <c r="I22" s="17" t="s">
        <v>72</v>
      </c>
      <c r="J22" s="17" t="s">
        <v>72</v>
      </c>
    </row>
    <row r="23" spans="1:10" x14ac:dyDescent="0.2">
      <c r="A23" s="22" t="s">
        <v>88</v>
      </c>
      <c r="B23" s="17">
        <v>0</v>
      </c>
      <c r="C23" s="17" t="s">
        <v>72</v>
      </c>
      <c r="D23" s="17">
        <v>1.30384048104053</v>
      </c>
      <c r="E23" s="17" t="s">
        <v>72</v>
      </c>
      <c r="F23" s="17" t="s">
        <v>72</v>
      </c>
      <c r="G23" s="17" t="s">
        <v>72</v>
      </c>
      <c r="H23" s="17" t="s">
        <v>72</v>
      </c>
      <c r="I23" s="17" t="s">
        <v>72</v>
      </c>
      <c r="J23" s="17" t="s">
        <v>72</v>
      </c>
    </row>
    <row r="24" spans="1:10" x14ac:dyDescent="0.2">
      <c r="A24" s="22" t="s">
        <v>109</v>
      </c>
      <c r="B24" s="17">
        <v>0.44232586846469102</v>
      </c>
      <c r="C24" s="17">
        <v>0.56832077715593499</v>
      </c>
      <c r="D24" s="17">
        <v>0.41591823006218098</v>
      </c>
      <c r="E24" s="17">
        <v>0.61361080386795797</v>
      </c>
      <c r="F24" s="17">
        <v>0.43141911058690002</v>
      </c>
      <c r="G24" s="17">
        <v>0.56125802517605405</v>
      </c>
      <c r="H24" s="17">
        <v>0.75995058610041699</v>
      </c>
      <c r="I24" s="17">
        <v>0.50189036591066305</v>
      </c>
      <c r="J24" s="17">
        <v>0.51301544209702399</v>
      </c>
    </row>
    <row r="25" spans="1:10" x14ac:dyDescent="0.2">
      <c r="A25" s="22" t="s">
        <v>90</v>
      </c>
      <c r="B25" s="17" t="s">
        <v>72</v>
      </c>
      <c r="C25" s="17" t="s">
        <v>72</v>
      </c>
      <c r="D25" s="17" t="s">
        <v>72</v>
      </c>
      <c r="E25" s="17" t="s">
        <v>72</v>
      </c>
      <c r="F25" s="17" t="s">
        <v>72</v>
      </c>
      <c r="G25" s="17" t="s">
        <v>72</v>
      </c>
      <c r="H25" s="17" t="s">
        <v>72</v>
      </c>
      <c r="I25" s="17" t="s">
        <v>72</v>
      </c>
      <c r="J25" s="17" t="s">
        <v>72</v>
      </c>
    </row>
    <row r="26" spans="1:10" x14ac:dyDescent="0.2">
      <c r="A26" s="21" t="s">
        <v>63</v>
      </c>
      <c r="B26" s="25">
        <v>0.91602411257532301</v>
      </c>
      <c r="C26" s="25">
        <v>0.840014894874337</v>
      </c>
      <c r="D26" s="25">
        <v>0.83677012937346096</v>
      </c>
      <c r="E26" s="25">
        <v>0.93056282610509899</v>
      </c>
      <c r="F26" s="25">
        <v>0.75906756937655195</v>
      </c>
      <c r="G26" s="25">
        <v>0.68275813846921296</v>
      </c>
      <c r="H26" s="25">
        <v>0.78059431827560799</v>
      </c>
      <c r="I26" s="25">
        <v>0.90861844938305303</v>
      </c>
      <c r="J26" s="25">
        <v>0.80602499312064202</v>
      </c>
    </row>
    <row r="27" spans="1:10" x14ac:dyDescent="0.2">
      <c r="A27" s="22" t="s">
        <v>87</v>
      </c>
      <c r="B27" s="17">
        <v>0.65070993800880494</v>
      </c>
      <c r="C27" s="17">
        <v>0.95329231286433502</v>
      </c>
      <c r="D27" s="17">
        <v>0.76718843094645806</v>
      </c>
      <c r="E27" s="17">
        <v>1.2912946451004601</v>
      </c>
      <c r="F27" s="17">
        <v>0.64911871943252797</v>
      </c>
      <c r="G27" s="17">
        <v>0.610155548823343</v>
      </c>
      <c r="H27" s="17">
        <v>0.88261676036602199</v>
      </c>
      <c r="I27" s="17">
        <v>0.702269049710877</v>
      </c>
      <c r="J27" s="17">
        <v>0.84722397365658997</v>
      </c>
    </row>
    <row r="28" spans="1:10" x14ac:dyDescent="0.2">
      <c r="A28" s="22" t="s">
        <v>52</v>
      </c>
      <c r="B28" s="17">
        <v>0.90468864172241004</v>
      </c>
      <c r="C28" s="17">
        <v>0.46756252909607599</v>
      </c>
      <c r="D28" s="17">
        <v>0.351250086657104</v>
      </c>
      <c r="E28" s="17">
        <v>0.48154341234307702</v>
      </c>
      <c r="F28" s="17">
        <v>0.36634754853252299</v>
      </c>
      <c r="G28" s="17">
        <v>0.242535625036333</v>
      </c>
      <c r="H28" s="17">
        <v>0.52281290471193698</v>
      </c>
      <c r="I28" s="17">
        <v>0.81394102980498495</v>
      </c>
      <c r="J28" s="17">
        <v>0.75393703492505204</v>
      </c>
    </row>
    <row r="29" spans="1:10" x14ac:dyDescent="0.2">
      <c r="A29" s="22" t="s">
        <v>88</v>
      </c>
      <c r="B29" s="17">
        <v>1.0226199851298301</v>
      </c>
      <c r="C29" s="17">
        <v>1.27460401090511</v>
      </c>
      <c r="D29" s="17">
        <v>0.712443511849015</v>
      </c>
      <c r="E29" s="17">
        <v>1.0953219136249099</v>
      </c>
      <c r="F29" s="17">
        <v>0.88617499538690403</v>
      </c>
      <c r="G29" s="17">
        <v>0.83637127414358303</v>
      </c>
      <c r="H29" s="17">
        <v>1.05113179420113</v>
      </c>
      <c r="I29" s="17">
        <v>0.93546888821399399</v>
      </c>
      <c r="J29" s="17">
        <v>0.87763883501214202</v>
      </c>
    </row>
    <row r="30" spans="1:10" x14ac:dyDescent="0.2">
      <c r="A30" s="22" t="s">
        <v>109</v>
      </c>
      <c r="B30" s="17">
        <v>0.88319054642893802</v>
      </c>
      <c r="C30" s="17">
        <v>0.79031662272312397</v>
      </c>
      <c r="D30" s="17">
        <v>0.84224932910180395</v>
      </c>
      <c r="E30" s="17">
        <v>0.83702507284344696</v>
      </c>
      <c r="F30" s="17">
        <v>0.78025141265689202</v>
      </c>
      <c r="G30" s="17">
        <v>0.685095382851163</v>
      </c>
      <c r="H30" s="17">
        <v>0.74747565283224704</v>
      </c>
      <c r="I30" s="17">
        <v>0.96828528156055205</v>
      </c>
      <c r="J30" s="17">
        <v>0.76455957991919699</v>
      </c>
    </row>
    <row r="31" spans="1:10" x14ac:dyDescent="0.2">
      <c r="A31" s="22" t="s">
        <v>90</v>
      </c>
      <c r="B31" s="17">
        <v>1.4142135623731</v>
      </c>
      <c r="C31" s="17">
        <v>0.85424219617724895</v>
      </c>
      <c r="D31" s="17">
        <v>1.0653920074365599</v>
      </c>
      <c r="E31" s="17">
        <v>0.90052750555647298</v>
      </c>
      <c r="F31" s="17">
        <v>0.65674434242948099</v>
      </c>
      <c r="G31" s="17">
        <v>0.67343977218498396</v>
      </c>
      <c r="H31" s="17">
        <v>0.71427938193748297</v>
      </c>
      <c r="I31" s="17">
        <v>0.732900305050323</v>
      </c>
      <c r="J31" s="17">
        <v>0.99924556760290795</v>
      </c>
    </row>
    <row r="32" spans="1:10" x14ac:dyDescent="0.2">
      <c r="A32" s="21" t="s">
        <v>64</v>
      </c>
      <c r="B32" s="25">
        <v>0.29691330061333499</v>
      </c>
      <c r="C32" s="25">
        <v>0.41554915630982803</v>
      </c>
      <c r="D32" s="25">
        <v>0.40344037326490501</v>
      </c>
      <c r="E32" s="25">
        <v>0.36292183644943998</v>
      </c>
      <c r="F32" s="25">
        <v>0.43254684624159301</v>
      </c>
      <c r="G32" s="25">
        <v>0.31955005237130502</v>
      </c>
      <c r="H32" s="25">
        <v>0.39000882800243802</v>
      </c>
      <c r="I32" s="25">
        <v>0.24843009105038999</v>
      </c>
      <c r="J32" s="25">
        <v>0.36218254061392202</v>
      </c>
    </row>
    <row r="33" spans="1:10" x14ac:dyDescent="0.2">
      <c r="A33" s="22" t="s">
        <v>87</v>
      </c>
      <c r="B33" s="17">
        <v>0.452267016866645</v>
      </c>
      <c r="C33" s="17">
        <v>0.90033663737851999</v>
      </c>
      <c r="D33" s="17">
        <v>0.53530337903131098</v>
      </c>
      <c r="E33" s="17">
        <v>0.17960530202677499</v>
      </c>
      <c r="F33" s="17">
        <v>0.38348249442368498</v>
      </c>
      <c r="G33" s="17">
        <v>0.42174116783665</v>
      </c>
      <c r="H33" s="17">
        <v>0.42754613660367802</v>
      </c>
      <c r="I33" s="17">
        <v>0.27174648819470298</v>
      </c>
      <c r="J33" s="17">
        <v>0.26688025634181201</v>
      </c>
    </row>
    <row r="34" spans="1:10" x14ac:dyDescent="0.2">
      <c r="A34" s="22" t="s">
        <v>52</v>
      </c>
      <c r="B34" s="17" t="s">
        <v>72</v>
      </c>
      <c r="C34" s="17">
        <v>0</v>
      </c>
      <c r="D34" s="17" t="s">
        <v>72</v>
      </c>
      <c r="E34" s="17" t="s">
        <v>72</v>
      </c>
      <c r="F34" s="17" t="s">
        <v>72</v>
      </c>
      <c r="G34" s="17" t="s">
        <v>72</v>
      </c>
      <c r="H34" s="17">
        <v>0</v>
      </c>
      <c r="I34" s="17" t="s">
        <v>72</v>
      </c>
      <c r="J34" s="17" t="s">
        <v>72</v>
      </c>
    </row>
    <row r="35" spans="1:10" x14ac:dyDescent="0.2">
      <c r="A35" s="22" t="s">
        <v>88</v>
      </c>
      <c r="B35" s="17">
        <v>0</v>
      </c>
      <c r="C35" s="17">
        <v>0.46291004988627599</v>
      </c>
      <c r="D35" s="17">
        <v>0.74402380914284505</v>
      </c>
      <c r="E35" s="17">
        <v>0.33210558207753599</v>
      </c>
      <c r="F35" s="17">
        <v>0</v>
      </c>
      <c r="G35" s="17">
        <v>0.52314836378059704</v>
      </c>
      <c r="H35" s="17">
        <v>0.54831888055331601</v>
      </c>
      <c r="I35" s="17">
        <v>0.23570226039551601</v>
      </c>
      <c r="J35" s="17">
        <v>0.540823555863717</v>
      </c>
    </row>
    <row r="36" spans="1:10" x14ac:dyDescent="0.2">
      <c r="A36" s="22" t="s">
        <v>109</v>
      </c>
      <c r="B36" s="17">
        <v>0.227207782928703</v>
      </c>
      <c r="C36" s="17">
        <v>0</v>
      </c>
      <c r="D36" s="17">
        <v>0.17536809360305</v>
      </c>
      <c r="E36" s="17">
        <v>0.38025419651629599</v>
      </c>
      <c r="F36" s="17">
        <v>0.441295781640688</v>
      </c>
      <c r="G36" s="17">
        <v>0.125</v>
      </c>
      <c r="H36" s="17">
        <v>0.29833916903569302</v>
      </c>
      <c r="I36" s="17">
        <v>0.215540268704521</v>
      </c>
      <c r="J36" s="17">
        <v>0.31100135619846803</v>
      </c>
    </row>
    <row r="37" spans="1:10" x14ac:dyDescent="0.2">
      <c r="A37" s="23" t="s">
        <v>90</v>
      </c>
      <c r="B37" s="19">
        <v>0.48795003647426699</v>
      </c>
      <c r="C37" s="19">
        <v>0.483045891539648</v>
      </c>
      <c r="D37" s="19">
        <v>0.62158156050806102</v>
      </c>
      <c r="E37" s="19">
        <v>0.48334070138798901</v>
      </c>
      <c r="F37" s="19">
        <v>0.562295714538387</v>
      </c>
      <c r="G37" s="19">
        <v>0.33210558207753599</v>
      </c>
      <c r="H37" s="19">
        <v>0.48795003647426699</v>
      </c>
      <c r="I37" s="19">
        <v>0.30779350562554603</v>
      </c>
      <c r="J37" s="19">
        <v>0.42581531362632002</v>
      </c>
    </row>
    <row r="38" spans="1:10" x14ac:dyDescent="0.2">
      <c r="A38" s="9" t="s">
        <v>18</v>
      </c>
    </row>
    <row r="39" spans="1:10" x14ac:dyDescent="0.2">
      <c r="A39" s="21" t="s">
        <v>60</v>
      </c>
      <c r="B39" s="25">
        <v>2.9153449789391401</v>
      </c>
      <c r="C39" s="25">
        <v>2.8636785710505999</v>
      </c>
      <c r="D39" s="25">
        <v>2.8883111014874499</v>
      </c>
      <c r="E39" s="25">
        <v>3.00844309439639</v>
      </c>
      <c r="F39" s="25">
        <v>3.1467890824290099</v>
      </c>
      <c r="G39" s="25">
        <v>3.1272432302010298</v>
      </c>
      <c r="H39" s="25">
        <v>3.1919363250791801</v>
      </c>
      <c r="I39" s="25">
        <v>3.0851969175508702</v>
      </c>
      <c r="J39" s="25">
        <v>2.8962507437188201</v>
      </c>
    </row>
    <row r="40" spans="1:10" x14ac:dyDescent="0.2">
      <c r="A40" s="22" t="s">
        <v>87</v>
      </c>
      <c r="B40" s="17">
        <v>2.92911040804759</v>
      </c>
      <c r="C40" s="17">
        <v>3.0194148793714199</v>
      </c>
      <c r="D40" s="17">
        <v>3.1326800689828298</v>
      </c>
      <c r="E40" s="17">
        <v>3.0662402401144599</v>
      </c>
      <c r="F40" s="17">
        <v>3.2439068408888301</v>
      </c>
      <c r="G40" s="17">
        <v>3.2480134609360198</v>
      </c>
      <c r="H40" s="17">
        <v>3.4475341822860299</v>
      </c>
      <c r="I40" s="17">
        <v>3.1777174413832099</v>
      </c>
      <c r="J40" s="17">
        <v>3.1392908931573902</v>
      </c>
    </row>
    <row r="41" spans="1:10" x14ac:dyDescent="0.2">
      <c r="A41" s="22" t="s">
        <v>52</v>
      </c>
      <c r="B41" s="17">
        <v>1.9644864464555001</v>
      </c>
      <c r="C41" s="17">
        <v>1.9157584800152401</v>
      </c>
      <c r="D41" s="17">
        <v>1.73670246880017</v>
      </c>
      <c r="E41" s="17">
        <v>1.7641862146793801</v>
      </c>
      <c r="F41" s="17">
        <v>1.83669071987465</v>
      </c>
      <c r="G41" s="17">
        <v>1.83338794937591</v>
      </c>
      <c r="H41" s="17">
        <v>1.8858145413430101</v>
      </c>
      <c r="I41" s="17">
        <v>1.53826369929814</v>
      </c>
      <c r="J41" s="17">
        <v>1.6206179092769999</v>
      </c>
    </row>
    <row r="42" spans="1:10" x14ac:dyDescent="0.2">
      <c r="A42" s="22" t="s">
        <v>88</v>
      </c>
      <c r="B42" s="17">
        <v>3.4725279369326398</v>
      </c>
      <c r="C42" s="17">
        <v>3.4311059726243101</v>
      </c>
      <c r="D42" s="17">
        <v>3.1404319458008798</v>
      </c>
      <c r="E42" s="17">
        <v>3.3086650061679701</v>
      </c>
      <c r="F42" s="17">
        <v>3.4461678610158399</v>
      </c>
      <c r="G42" s="17">
        <v>3.7053287983966898</v>
      </c>
      <c r="H42" s="17">
        <v>3.69761861755451</v>
      </c>
      <c r="I42" s="17">
        <v>3.65388152445278</v>
      </c>
      <c r="J42" s="17">
        <v>3.0732168673443301</v>
      </c>
    </row>
    <row r="43" spans="1:10" x14ac:dyDescent="0.2">
      <c r="A43" s="22" t="s">
        <v>109</v>
      </c>
      <c r="B43" s="17">
        <v>2.8187311809818798</v>
      </c>
      <c r="C43" s="17">
        <v>2.69174220337925</v>
      </c>
      <c r="D43" s="17">
        <v>2.7400500221302999</v>
      </c>
      <c r="E43" s="17">
        <v>2.93180524651918</v>
      </c>
      <c r="F43" s="17">
        <v>2.9488812484454301</v>
      </c>
      <c r="G43" s="17">
        <v>2.8533524186796</v>
      </c>
      <c r="H43" s="17">
        <v>2.90187808481044</v>
      </c>
      <c r="I43" s="17">
        <v>2.8199858851143</v>
      </c>
      <c r="J43" s="17">
        <v>2.72364148082896</v>
      </c>
    </row>
    <row r="44" spans="1:10" x14ac:dyDescent="0.2">
      <c r="A44" s="22" t="s">
        <v>90</v>
      </c>
      <c r="B44" s="17">
        <v>3.7370680768369802</v>
      </c>
      <c r="C44" s="17">
        <v>3.8293528516462598</v>
      </c>
      <c r="D44" s="17">
        <v>3.72898228798477</v>
      </c>
      <c r="E44" s="17">
        <v>3.4836084306388502</v>
      </c>
      <c r="F44" s="17">
        <v>3.6992914177240999</v>
      </c>
      <c r="G44" s="17">
        <v>3.5124948239395901</v>
      </c>
      <c r="H44" s="17">
        <v>3.4868636905041801</v>
      </c>
      <c r="I44" s="17">
        <v>3.44658459426473</v>
      </c>
      <c r="J44" s="17">
        <v>3.13486941760141</v>
      </c>
    </row>
    <row r="45" spans="1:10" x14ac:dyDescent="0.2">
      <c r="A45" s="21" t="s">
        <v>61</v>
      </c>
      <c r="B45" s="25">
        <v>1.0222154584898799</v>
      </c>
      <c r="C45" s="25">
        <v>1.0557134688393299</v>
      </c>
      <c r="D45" s="25">
        <v>1.1121679626488801</v>
      </c>
      <c r="E45" s="25">
        <v>1.1673872416134701</v>
      </c>
      <c r="F45" s="25">
        <v>1.2514513859688901</v>
      </c>
      <c r="G45" s="25">
        <v>1.3065464670226901</v>
      </c>
      <c r="H45" s="25">
        <v>1.35476435121537</v>
      </c>
      <c r="I45" s="25">
        <v>1.35237997266652</v>
      </c>
      <c r="J45" s="25">
        <v>1.2994948770574899</v>
      </c>
    </row>
    <row r="46" spans="1:10" x14ac:dyDescent="0.2">
      <c r="A46" s="22" t="s">
        <v>87</v>
      </c>
      <c r="B46" s="17">
        <v>1.14043880985718</v>
      </c>
      <c r="C46" s="17">
        <v>1.13758189547288</v>
      </c>
      <c r="D46" s="17">
        <v>1.20277339471623</v>
      </c>
      <c r="E46" s="17">
        <v>1.2113923414712899</v>
      </c>
      <c r="F46" s="17">
        <v>1.411864234402</v>
      </c>
      <c r="G46" s="17">
        <v>1.4630506312301199</v>
      </c>
      <c r="H46" s="17">
        <v>1.4264592536971901</v>
      </c>
      <c r="I46" s="17">
        <v>1.45401771000052</v>
      </c>
      <c r="J46" s="17">
        <v>1.43697047831713</v>
      </c>
    </row>
    <row r="47" spans="1:10" x14ac:dyDescent="0.2">
      <c r="A47" s="22" t="s">
        <v>52</v>
      </c>
      <c r="B47" s="17">
        <v>0.60216787096301705</v>
      </c>
      <c r="C47" s="17">
        <v>0.63534169904967097</v>
      </c>
      <c r="D47" s="17">
        <v>0.51647227749368496</v>
      </c>
      <c r="E47" s="17">
        <v>0.583583134852526</v>
      </c>
      <c r="F47" s="17">
        <v>0.52453672429942899</v>
      </c>
      <c r="G47" s="17">
        <v>0.54648666406352397</v>
      </c>
      <c r="H47" s="17">
        <v>0.616703769342966</v>
      </c>
      <c r="I47" s="17">
        <v>0.59930839648858403</v>
      </c>
      <c r="J47" s="17">
        <v>0.62772041691401104</v>
      </c>
    </row>
    <row r="48" spans="1:10" x14ac:dyDescent="0.2">
      <c r="A48" s="22" t="s">
        <v>88</v>
      </c>
      <c r="B48" s="17">
        <v>1.0397046871381801</v>
      </c>
      <c r="C48" s="17">
        <v>1.1447874894321599</v>
      </c>
      <c r="D48" s="17">
        <v>1.19429194027652</v>
      </c>
      <c r="E48" s="17">
        <v>1.30905934305377</v>
      </c>
      <c r="F48" s="17">
        <v>1.39366716615112</v>
      </c>
      <c r="G48" s="17">
        <v>1.54303733276359</v>
      </c>
      <c r="H48" s="17">
        <v>1.61418907140333</v>
      </c>
      <c r="I48" s="17">
        <v>1.5605833504045601</v>
      </c>
      <c r="J48" s="17">
        <v>1.302589964899</v>
      </c>
    </row>
    <row r="49" spans="1:10" x14ac:dyDescent="0.2">
      <c r="A49" s="22" t="s">
        <v>109</v>
      </c>
      <c r="B49" s="17">
        <v>0.92779810377404504</v>
      </c>
      <c r="C49" s="17">
        <v>0.97982461273152999</v>
      </c>
      <c r="D49" s="17">
        <v>0.99321126544407601</v>
      </c>
      <c r="E49" s="17">
        <v>1.0995103797867301</v>
      </c>
      <c r="F49" s="17">
        <v>1.08453468573306</v>
      </c>
      <c r="G49" s="17">
        <v>1.1256854683919899</v>
      </c>
      <c r="H49" s="17">
        <v>1.2064924759304001</v>
      </c>
      <c r="I49" s="17">
        <v>1.2061134668578799</v>
      </c>
      <c r="J49" s="17">
        <v>1.19768038851278</v>
      </c>
    </row>
    <row r="50" spans="1:10" x14ac:dyDescent="0.2">
      <c r="A50" s="22" t="s">
        <v>90</v>
      </c>
      <c r="B50" s="17">
        <v>1.4325640225710501</v>
      </c>
      <c r="C50" s="17">
        <v>1.28988905626594</v>
      </c>
      <c r="D50" s="17">
        <v>1.53072672342126</v>
      </c>
      <c r="E50" s="17">
        <v>1.3778568027142499</v>
      </c>
      <c r="F50" s="17">
        <v>1.5270000865997799</v>
      </c>
      <c r="G50" s="17">
        <v>1.5047771156959999</v>
      </c>
      <c r="H50" s="17">
        <v>1.53997994104042</v>
      </c>
      <c r="I50" s="17">
        <v>1.5183999768483101</v>
      </c>
      <c r="J50" s="17">
        <v>1.5102821525282899</v>
      </c>
    </row>
    <row r="51" spans="1:10" x14ac:dyDescent="0.2">
      <c r="A51" s="21" t="s">
        <v>62</v>
      </c>
      <c r="B51" s="25">
        <v>0.53286117395294696</v>
      </c>
      <c r="C51" s="25">
        <v>0.57154295974860103</v>
      </c>
      <c r="D51" s="25">
        <v>0.497728007393066</v>
      </c>
      <c r="E51" s="25">
        <v>0.48608328222415798</v>
      </c>
      <c r="F51" s="25">
        <v>0.49703805048045502</v>
      </c>
      <c r="G51" s="25">
        <v>0.55246223128776895</v>
      </c>
      <c r="H51" s="25">
        <v>0.58320892315539097</v>
      </c>
      <c r="I51" s="25">
        <v>0.62436227616442197</v>
      </c>
      <c r="J51" s="25">
        <v>0.51393462459066797</v>
      </c>
    </row>
    <row r="52" spans="1:10" x14ac:dyDescent="0.2">
      <c r="A52" s="22" t="s">
        <v>87</v>
      </c>
      <c r="B52" s="17">
        <v>0.66749796930025496</v>
      </c>
      <c r="C52" s="17">
        <v>0.83299312783504298</v>
      </c>
      <c r="D52" s="17">
        <v>0.69623045186580501</v>
      </c>
      <c r="E52" s="17">
        <v>0.68261622620671802</v>
      </c>
      <c r="F52" s="17">
        <v>0.67616514079735002</v>
      </c>
      <c r="G52" s="17">
        <v>0.79503174257265596</v>
      </c>
      <c r="H52" s="17">
        <v>0.88191710368819698</v>
      </c>
      <c r="I52" s="17">
        <v>1.0955555596458899</v>
      </c>
      <c r="J52" s="17">
        <v>0.77616945597610598</v>
      </c>
    </row>
    <row r="53" spans="1:10" x14ac:dyDescent="0.2">
      <c r="A53" s="22" t="s">
        <v>52</v>
      </c>
      <c r="B53" s="17">
        <v>0.317220634287258</v>
      </c>
      <c r="C53" s="17">
        <v>0.247675603670653</v>
      </c>
      <c r="D53" s="17">
        <v>0.24570995403441201</v>
      </c>
      <c r="E53" s="17">
        <v>0.24802707501094001</v>
      </c>
      <c r="F53" s="17">
        <v>0.164367705983163</v>
      </c>
      <c r="G53" s="17">
        <v>0.40824829046386302</v>
      </c>
      <c r="H53" s="17">
        <v>0.356426187365108</v>
      </c>
      <c r="I53" s="17">
        <v>0.27672473069203002</v>
      </c>
      <c r="J53" s="17">
        <v>0.282056672846969</v>
      </c>
    </row>
    <row r="54" spans="1:10" x14ac:dyDescent="0.2">
      <c r="A54" s="22" t="s">
        <v>88</v>
      </c>
      <c r="B54" s="17">
        <v>0.63042517195611503</v>
      </c>
      <c r="C54" s="17">
        <v>0.50361015518533503</v>
      </c>
      <c r="D54" s="17">
        <v>0.35093120317179799</v>
      </c>
      <c r="E54" s="17">
        <v>0.45141851696943902</v>
      </c>
      <c r="F54" s="17">
        <v>0.50942491308521798</v>
      </c>
      <c r="G54" s="17">
        <v>0.26226526415648099</v>
      </c>
      <c r="H54" s="17">
        <v>0.55048188256317998</v>
      </c>
      <c r="I54" s="17">
        <v>0.46088859896247703</v>
      </c>
      <c r="J54" s="17">
        <v>0.58834840541455202</v>
      </c>
    </row>
    <row r="55" spans="1:10" x14ac:dyDescent="0.2">
      <c r="A55" s="22" t="s">
        <v>109</v>
      </c>
      <c r="B55" s="17">
        <v>0.51923540276432001</v>
      </c>
      <c r="C55" s="17">
        <v>0.51552108361954996</v>
      </c>
      <c r="D55" s="17">
        <v>0.483365386602019</v>
      </c>
      <c r="E55" s="17">
        <v>0.45232416879235998</v>
      </c>
      <c r="F55" s="17">
        <v>0.48302038955237803</v>
      </c>
      <c r="G55" s="17">
        <v>0.53592988689982302</v>
      </c>
      <c r="H55" s="17">
        <v>0.53927864210268495</v>
      </c>
      <c r="I55" s="17">
        <v>0.45512660677317002</v>
      </c>
      <c r="J55" s="17">
        <v>0.48448657700264802</v>
      </c>
    </row>
    <row r="56" spans="1:10" x14ac:dyDescent="0.2">
      <c r="A56" s="22" t="s">
        <v>90</v>
      </c>
      <c r="B56" s="17" t="s">
        <v>72</v>
      </c>
      <c r="C56" s="17">
        <v>1.4638501094228</v>
      </c>
      <c r="D56" s="17">
        <v>0.75592894601845395</v>
      </c>
      <c r="E56" s="17">
        <v>0.86971849262290402</v>
      </c>
      <c r="F56" s="17">
        <v>0.69920589878010098</v>
      </c>
      <c r="G56" s="17">
        <v>0.483045891539648</v>
      </c>
      <c r="H56" s="17">
        <v>0.316227766016838</v>
      </c>
      <c r="I56" s="17">
        <v>1.16496474502144</v>
      </c>
      <c r="J56" s="17">
        <v>0.49236596391733101</v>
      </c>
    </row>
    <row r="57" spans="1:10" x14ac:dyDescent="0.2">
      <c r="A57" s="21" t="s">
        <v>63</v>
      </c>
      <c r="B57" s="25">
        <v>0.696934770678027</v>
      </c>
      <c r="C57" s="25">
        <v>0.65692983694695495</v>
      </c>
      <c r="D57" s="25">
        <v>0.60997415769728702</v>
      </c>
      <c r="E57" s="25">
        <v>0.62122847574739304</v>
      </c>
      <c r="F57" s="25">
        <v>0.65013750063804898</v>
      </c>
      <c r="G57" s="25">
        <v>0.61724849680024196</v>
      </c>
      <c r="H57" s="25">
        <v>0.63532423499236002</v>
      </c>
      <c r="I57" s="25">
        <v>0.65023796950172597</v>
      </c>
      <c r="J57" s="25">
        <v>0.728304464356065</v>
      </c>
    </row>
    <row r="58" spans="1:10" x14ac:dyDescent="0.2">
      <c r="A58" s="22" t="s">
        <v>87</v>
      </c>
      <c r="B58" s="17">
        <v>0.68447700151380397</v>
      </c>
      <c r="C58" s="17">
        <v>0.64262615593788996</v>
      </c>
      <c r="D58" s="17">
        <v>0.66242562071963296</v>
      </c>
      <c r="E58" s="17">
        <v>0.55496566539793302</v>
      </c>
      <c r="F58" s="17">
        <v>0.52455514075513399</v>
      </c>
      <c r="G58" s="17">
        <v>0.55230407186477304</v>
      </c>
      <c r="H58" s="17">
        <v>0.56476486947605797</v>
      </c>
      <c r="I58" s="17">
        <v>0.61420743121124499</v>
      </c>
      <c r="J58" s="17">
        <v>0.80765109810576696</v>
      </c>
    </row>
    <row r="59" spans="1:10" x14ac:dyDescent="0.2">
      <c r="A59" s="22" t="s">
        <v>52</v>
      </c>
      <c r="B59" s="17">
        <v>0.56777134742768598</v>
      </c>
      <c r="C59" s="17">
        <v>0.56076901074156305</v>
      </c>
      <c r="D59" s="17">
        <v>0.41184501167071702</v>
      </c>
      <c r="E59" s="17">
        <v>0.49751680256494302</v>
      </c>
      <c r="F59" s="17">
        <v>0.52403873057889605</v>
      </c>
      <c r="G59" s="17">
        <v>0.640640140878596</v>
      </c>
      <c r="H59" s="17">
        <v>0.52841427372419003</v>
      </c>
      <c r="I59" s="17">
        <v>0.283315298789931</v>
      </c>
      <c r="J59" s="17">
        <v>0.48441043067478901</v>
      </c>
    </row>
    <row r="60" spans="1:10" x14ac:dyDescent="0.2">
      <c r="A60" s="22" t="s">
        <v>88</v>
      </c>
      <c r="B60" s="17">
        <v>0.82993419651530598</v>
      </c>
      <c r="C60" s="17">
        <v>0.87485398602015096</v>
      </c>
      <c r="D60" s="17">
        <v>0.76567145148465998</v>
      </c>
      <c r="E60" s="17">
        <v>0.72051595904661903</v>
      </c>
      <c r="F60" s="17">
        <v>0.80938516351709899</v>
      </c>
      <c r="G60" s="17">
        <v>0.71415889231641805</v>
      </c>
      <c r="H60" s="17">
        <v>0.73498032520018697</v>
      </c>
      <c r="I60" s="17">
        <v>0.73669562063126104</v>
      </c>
      <c r="J60" s="17">
        <v>0.71567017637038599</v>
      </c>
    </row>
    <row r="61" spans="1:10" x14ac:dyDescent="0.2">
      <c r="A61" s="22" t="s">
        <v>109</v>
      </c>
      <c r="B61" s="17">
        <v>0.67708338817740998</v>
      </c>
      <c r="C61" s="17">
        <v>0.62548852242935904</v>
      </c>
      <c r="D61" s="17">
        <v>0.55968695137733604</v>
      </c>
      <c r="E61" s="17">
        <v>0.64037623487943596</v>
      </c>
      <c r="F61" s="17">
        <v>0.63273303715598095</v>
      </c>
      <c r="G61" s="17">
        <v>0.60137452456957496</v>
      </c>
      <c r="H61" s="17">
        <v>0.64267334438817902</v>
      </c>
      <c r="I61" s="17">
        <v>0.62986817812609697</v>
      </c>
      <c r="J61" s="17">
        <v>0.723562297375551</v>
      </c>
    </row>
    <row r="62" spans="1:10" x14ac:dyDescent="0.2">
      <c r="A62" s="22" t="s">
        <v>90</v>
      </c>
      <c r="B62" s="17">
        <v>0.93909404638994698</v>
      </c>
      <c r="C62" s="17">
        <v>0.74811766453880801</v>
      </c>
      <c r="D62" s="17">
        <v>0.82698520468250802</v>
      </c>
      <c r="E62" s="17">
        <v>0.59274177514860504</v>
      </c>
      <c r="F62" s="17">
        <v>0.768047060005704</v>
      </c>
      <c r="G62" s="17">
        <v>0.64654640073935699</v>
      </c>
      <c r="H62" s="17">
        <v>0.60502614786407405</v>
      </c>
      <c r="I62" s="17">
        <v>0.73306080374982296</v>
      </c>
      <c r="J62" s="17">
        <v>0.74153569044085899</v>
      </c>
    </row>
    <row r="63" spans="1:10" x14ac:dyDescent="0.2">
      <c r="A63" s="21" t="s">
        <v>64</v>
      </c>
      <c r="B63" s="25">
        <v>0.41219393980098301</v>
      </c>
      <c r="C63" s="25">
        <v>0.42790104504923498</v>
      </c>
      <c r="D63" s="25">
        <v>0.414843498358477</v>
      </c>
      <c r="E63" s="25">
        <v>0.41975735598580299</v>
      </c>
      <c r="F63" s="25">
        <v>0.407635228736827</v>
      </c>
      <c r="G63" s="25">
        <v>0.40709281890814197</v>
      </c>
      <c r="H63" s="25">
        <v>0.43014333467690202</v>
      </c>
      <c r="I63" s="25">
        <v>0.406722415262111</v>
      </c>
      <c r="J63" s="25">
        <v>0.40170134956408399</v>
      </c>
    </row>
    <row r="64" spans="1:10" x14ac:dyDescent="0.2">
      <c r="A64" s="22" t="s">
        <v>87</v>
      </c>
      <c r="B64" s="17">
        <v>0.40554598545024101</v>
      </c>
      <c r="C64" s="17">
        <v>0.42610086775419798</v>
      </c>
      <c r="D64" s="17">
        <v>0.44407266661185701</v>
      </c>
      <c r="E64" s="17">
        <v>0.35784675301382002</v>
      </c>
      <c r="F64" s="17">
        <v>0.42818093060553902</v>
      </c>
      <c r="G64" s="17">
        <v>0.41123197903688102</v>
      </c>
      <c r="H64" s="17">
        <v>0.37056266526215997</v>
      </c>
      <c r="I64" s="17">
        <v>0.37489913837406902</v>
      </c>
      <c r="J64" s="17">
        <v>0.48807925677678599</v>
      </c>
    </row>
    <row r="65" spans="1:10" x14ac:dyDescent="0.2">
      <c r="A65" s="22" t="s">
        <v>52</v>
      </c>
      <c r="B65" s="17">
        <v>0.15075567228888201</v>
      </c>
      <c r="C65" s="17">
        <v>0.16012815380508699</v>
      </c>
      <c r="D65" s="17">
        <v>0.16222142113076299</v>
      </c>
      <c r="E65" s="17">
        <v>0</v>
      </c>
      <c r="F65" s="17">
        <v>0</v>
      </c>
      <c r="G65" s="17">
        <v>0.169030850945703</v>
      </c>
      <c r="H65" s="17">
        <v>0</v>
      </c>
      <c r="I65" s="17">
        <v>0.309934046694603</v>
      </c>
      <c r="J65" s="17">
        <v>0.18898223650461399</v>
      </c>
    </row>
    <row r="66" spans="1:10" x14ac:dyDescent="0.2">
      <c r="A66" s="22" t="s">
        <v>88</v>
      </c>
      <c r="B66" s="17">
        <v>0.55303442610905296</v>
      </c>
      <c r="C66" s="17">
        <v>0.466022734432747</v>
      </c>
      <c r="D66" s="17">
        <v>0.48720036393153598</v>
      </c>
      <c r="E66" s="17">
        <v>0.68303723938451899</v>
      </c>
      <c r="F66" s="17">
        <v>0.49110776720891502</v>
      </c>
      <c r="G66" s="17">
        <v>0.51545701425611801</v>
      </c>
      <c r="H66" s="17">
        <v>0.52569866759782102</v>
      </c>
      <c r="I66" s="17">
        <v>0.44582343486113901</v>
      </c>
      <c r="J66" s="17">
        <v>0.45597814703888501</v>
      </c>
    </row>
    <row r="67" spans="1:10" x14ac:dyDescent="0.2">
      <c r="A67" s="22" t="s">
        <v>109</v>
      </c>
      <c r="B67" s="17">
        <v>0.32430296605659298</v>
      </c>
      <c r="C67" s="17">
        <v>0.32964338659117498</v>
      </c>
      <c r="D67" s="17">
        <v>0.36740361312637398</v>
      </c>
      <c r="E67" s="17">
        <v>0.32913222959095101</v>
      </c>
      <c r="F67" s="17">
        <v>0.30488174520901201</v>
      </c>
      <c r="G67" s="17">
        <v>0.30927540082522198</v>
      </c>
      <c r="H67" s="17">
        <v>0.40098582062600902</v>
      </c>
      <c r="I67" s="17">
        <v>0.36387329964132498</v>
      </c>
      <c r="J67" s="17">
        <v>0.32677303950274</v>
      </c>
    </row>
    <row r="68" spans="1:10" x14ac:dyDescent="0.2">
      <c r="A68" s="23" t="s">
        <v>90</v>
      </c>
      <c r="B68" s="19">
        <v>0.54552992091893504</v>
      </c>
      <c r="C68" s="19">
        <v>0.61978143910419303</v>
      </c>
      <c r="D68" s="19">
        <v>0.47636270372952999</v>
      </c>
      <c r="E68" s="19">
        <v>0.42763273632217702</v>
      </c>
      <c r="F68" s="19">
        <v>0.52672229392955106</v>
      </c>
      <c r="G68" s="19">
        <v>0.47229441612608097</v>
      </c>
      <c r="H68" s="19">
        <v>0.458133532496448</v>
      </c>
      <c r="I68" s="19">
        <v>0.47771975520652898</v>
      </c>
      <c r="J68" s="19">
        <v>0.39471573419531603</v>
      </c>
    </row>
    <row r="69" spans="1:10" x14ac:dyDescent="0.2">
      <c r="A69" s="9" t="s">
        <v>19</v>
      </c>
    </row>
    <row r="70" spans="1:10" x14ac:dyDescent="0.2">
      <c r="A70" s="21" t="s">
        <v>60</v>
      </c>
      <c r="B70" s="25">
        <v>3.4561265781250698</v>
      </c>
      <c r="C70" s="25">
        <v>3.3571033925549898</v>
      </c>
      <c r="D70" s="25">
        <v>3.3111342134544102</v>
      </c>
      <c r="E70" s="25">
        <v>3.1729146134421402</v>
      </c>
      <c r="F70" s="25">
        <v>3.31326916359144</v>
      </c>
      <c r="G70" s="25">
        <v>3.2472699805060801</v>
      </c>
      <c r="H70" s="25">
        <v>3.3076259050600099</v>
      </c>
      <c r="I70" s="25">
        <v>3.1619610967386702</v>
      </c>
      <c r="J70" s="25">
        <v>2.9813428484373801</v>
      </c>
    </row>
    <row r="71" spans="1:10" x14ac:dyDescent="0.2">
      <c r="A71" s="22" t="s">
        <v>87</v>
      </c>
      <c r="B71" s="17">
        <v>3.3056425747817602</v>
      </c>
      <c r="C71" s="17">
        <v>3.0953218843424302</v>
      </c>
      <c r="D71" s="17">
        <v>3.2112042360542699</v>
      </c>
      <c r="E71" s="17">
        <v>3.1989745130200999</v>
      </c>
      <c r="F71" s="17">
        <v>3.3915428447039302</v>
      </c>
      <c r="G71" s="17">
        <v>3.21528188670854</v>
      </c>
      <c r="H71" s="17">
        <v>3.4701216880270702</v>
      </c>
      <c r="I71" s="17">
        <v>3.14425089734624</v>
      </c>
      <c r="J71" s="17">
        <v>3.1388166451669499</v>
      </c>
    </row>
    <row r="72" spans="1:10" x14ac:dyDescent="0.2">
      <c r="A72" s="22" t="s">
        <v>52</v>
      </c>
      <c r="B72" s="17">
        <v>1.99445607546476</v>
      </c>
      <c r="C72" s="17">
        <v>2.0069299844209101</v>
      </c>
      <c r="D72" s="17">
        <v>1.8411350322603599</v>
      </c>
      <c r="E72" s="17">
        <v>1.89671523942835</v>
      </c>
      <c r="F72" s="17">
        <v>2.0171354015490701</v>
      </c>
      <c r="G72" s="17">
        <v>1.92024780114183</v>
      </c>
      <c r="H72" s="17">
        <v>2.16382405667084</v>
      </c>
      <c r="I72" s="17">
        <v>1.63269383995914</v>
      </c>
      <c r="J72" s="17">
        <v>1.8554471170945299</v>
      </c>
    </row>
    <row r="73" spans="1:10" x14ac:dyDescent="0.2">
      <c r="A73" s="22" t="s">
        <v>88</v>
      </c>
      <c r="B73" s="17">
        <v>3.7376921704911799</v>
      </c>
      <c r="C73" s="17">
        <v>3.7753638653967601</v>
      </c>
      <c r="D73" s="17">
        <v>3.6086334751909601</v>
      </c>
      <c r="E73" s="17">
        <v>3.4116714931890701</v>
      </c>
      <c r="F73" s="17">
        <v>3.6010803781965302</v>
      </c>
      <c r="G73" s="17">
        <v>3.7016342197743302</v>
      </c>
      <c r="H73" s="17">
        <v>3.8461475419850699</v>
      </c>
      <c r="I73" s="17">
        <v>3.77873383444462</v>
      </c>
      <c r="J73" s="17">
        <v>3.2260206084283398</v>
      </c>
    </row>
    <row r="74" spans="1:10" x14ac:dyDescent="0.2">
      <c r="A74" s="22" t="s">
        <v>109</v>
      </c>
      <c r="B74" s="17">
        <v>3.5711464749669601</v>
      </c>
      <c r="C74" s="17">
        <v>3.4151720001732202</v>
      </c>
      <c r="D74" s="17">
        <v>3.2607536315436301</v>
      </c>
      <c r="E74" s="17">
        <v>3.1162818784390498</v>
      </c>
      <c r="F74" s="17">
        <v>3.1850392336111799</v>
      </c>
      <c r="G74" s="17">
        <v>3.0559194282791902</v>
      </c>
      <c r="H74" s="17">
        <v>3.0599919978891599</v>
      </c>
      <c r="I74" s="17">
        <v>2.9284085099911898</v>
      </c>
      <c r="J74" s="17">
        <v>2.8256132824954201</v>
      </c>
    </row>
    <row r="75" spans="1:10" x14ac:dyDescent="0.2">
      <c r="A75" s="22" t="s">
        <v>90</v>
      </c>
      <c r="B75" s="17">
        <v>3.8289595118071298</v>
      </c>
      <c r="C75" s="17">
        <v>3.8779821948043498</v>
      </c>
      <c r="D75" s="17">
        <v>4.3380143567702802</v>
      </c>
      <c r="E75" s="17">
        <v>3.5354123310515102</v>
      </c>
      <c r="F75" s="17">
        <v>3.6306977750789602</v>
      </c>
      <c r="G75" s="17">
        <v>3.6146124305023801</v>
      </c>
      <c r="H75" s="17">
        <v>3.5746559105073499</v>
      </c>
      <c r="I75" s="17">
        <v>3.5039809214495299</v>
      </c>
      <c r="J75" s="17">
        <v>3.1320619537662102</v>
      </c>
    </row>
    <row r="76" spans="1:10" x14ac:dyDescent="0.2">
      <c r="A76" s="21" t="s">
        <v>61</v>
      </c>
      <c r="B76" s="25">
        <v>1.0589823246022301</v>
      </c>
      <c r="C76" s="25">
        <v>1.0703193553392101</v>
      </c>
      <c r="D76" s="25">
        <v>1.1114133722941499</v>
      </c>
      <c r="E76" s="25">
        <v>1.15807574218153</v>
      </c>
      <c r="F76" s="25">
        <v>1.24406038354708</v>
      </c>
      <c r="G76" s="25">
        <v>1.3040592349289399</v>
      </c>
      <c r="H76" s="25">
        <v>1.3496972129401501</v>
      </c>
      <c r="I76" s="25">
        <v>1.35434147903631</v>
      </c>
      <c r="J76" s="25">
        <v>1.2986045623611699</v>
      </c>
    </row>
    <row r="77" spans="1:10" x14ac:dyDescent="0.2">
      <c r="A77" s="22" t="s">
        <v>87</v>
      </c>
      <c r="B77" s="17">
        <v>1.2123535564919401</v>
      </c>
      <c r="C77" s="17">
        <v>1.1055693806865601</v>
      </c>
      <c r="D77" s="17">
        <v>1.1958871803518101</v>
      </c>
      <c r="E77" s="17">
        <v>1.20188527462415</v>
      </c>
      <c r="F77" s="17">
        <v>1.4164669834439201</v>
      </c>
      <c r="G77" s="17">
        <v>1.4506731291477</v>
      </c>
      <c r="H77" s="17">
        <v>1.43765643589485</v>
      </c>
      <c r="I77" s="17">
        <v>1.4319847503410501</v>
      </c>
      <c r="J77" s="17">
        <v>1.4259247040467</v>
      </c>
    </row>
    <row r="78" spans="1:10" x14ac:dyDescent="0.2">
      <c r="A78" s="22" t="s">
        <v>52</v>
      </c>
      <c r="B78" s="17">
        <v>0.58199659752910804</v>
      </c>
      <c r="C78" s="17">
        <v>0.62602869601786104</v>
      </c>
      <c r="D78" s="17">
        <v>0.53219909805610099</v>
      </c>
      <c r="E78" s="17">
        <v>0.61545703521874695</v>
      </c>
      <c r="F78" s="17">
        <v>0.549653025941784</v>
      </c>
      <c r="G78" s="17">
        <v>0.66138550503318105</v>
      </c>
      <c r="H78" s="17">
        <v>0.65393122059863396</v>
      </c>
      <c r="I78" s="17">
        <v>0.58566424236360004</v>
      </c>
      <c r="J78" s="17">
        <v>0.65146864870677501</v>
      </c>
    </row>
    <row r="79" spans="1:10" x14ac:dyDescent="0.2">
      <c r="A79" s="22" t="s">
        <v>88</v>
      </c>
      <c r="B79" s="17">
        <v>1.0267716977128101</v>
      </c>
      <c r="C79" s="17">
        <v>1.17589027585955</v>
      </c>
      <c r="D79" s="17">
        <v>1.18864149095583</v>
      </c>
      <c r="E79" s="17">
        <v>1.3009648265910201</v>
      </c>
      <c r="F79" s="17">
        <v>1.3536330902064</v>
      </c>
      <c r="G79" s="17">
        <v>1.5223219181499601</v>
      </c>
      <c r="H79" s="17">
        <v>1.6104332314295999</v>
      </c>
      <c r="I79" s="17">
        <v>1.5750045466043501</v>
      </c>
      <c r="J79" s="17">
        <v>1.36080311445983</v>
      </c>
    </row>
    <row r="80" spans="1:10" x14ac:dyDescent="0.2">
      <c r="A80" s="22" t="s">
        <v>109</v>
      </c>
      <c r="B80" s="17">
        <v>0.97591807730454305</v>
      </c>
      <c r="C80" s="17">
        <v>0.99341337232161497</v>
      </c>
      <c r="D80" s="17">
        <v>1.0005313961682201</v>
      </c>
      <c r="E80" s="17">
        <v>1.0846773479916501</v>
      </c>
      <c r="F80" s="17">
        <v>1.08565232774645</v>
      </c>
      <c r="G80" s="17">
        <v>1.12884597542187</v>
      </c>
      <c r="H80" s="17">
        <v>1.1915898141529899</v>
      </c>
      <c r="I80" s="17">
        <v>1.2132855727089999</v>
      </c>
      <c r="J80" s="17">
        <v>1.1895008497872701</v>
      </c>
    </row>
    <row r="81" spans="1:10" x14ac:dyDescent="0.2">
      <c r="A81" s="22" t="s">
        <v>90</v>
      </c>
      <c r="B81" s="17">
        <v>1.4300974352122999</v>
      </c>
      <c r="C81" s="17">
        <v>1.38635623921492</v>
      </c>
      <c r="D81" s="17">
        <v>1.5128402669485801</v>
      </c>
      <c r="E81" s="17">
        <v>1.36923024630709</v>
      </c>
      <c r="F81" s="17">
        <v>1.50237289302468</v>
      </c>
      <c r="G81" s="17">
        <v>1.5211548585324</v>
      </c>
      <c r="H81" s="17">
        <v>1.5662062894694</v>
      </c>
      <c r="I81" s="17">
        <v>1.5313769516868601</v>
      </c>
      <c r="J81" s="17">
        <v>1.50807327271986</v>
      </c>
    </row>
    <row r="82" spans="1:10" x14ac:dyDescent="0.2">
      <c r="A82" s="21" t="s">
        <v>62</v>
      </c>
      <c r="B82" s="25">
        <v>0.58851350557603799</v>
      </c>
      <c r="C82" s="25">
        <v>0.56681976398540801</v>
      </c>
      <c r="D82" s="25">
        <v>0.50570117046251695</v>
      </c>
      <c r="E82" s="25">
        <v>0.49801019623211801</v>
      </c>
      <c r="F82" s="25">
        <v>0.49526573461089202</v>
      </c>
      <c r="G82" s="25">
        <v>0.55743908052693403</v>
      </c>
      <c r="H82" s="25">
        <v>0.60656819372863202</v>
      </c>
      <c r="I82" s="25">
        <v>0.61895523060040403</v>
      </c>
      <c r="J82" s="25">
        <v>0.51548499851197005</v>
      </c>
    </row>
    <row r="83" spans="1:10" x14ac:dyDescent="0.2">
      <c r="A83" s="22" t="s">
        <v>87</v>
      </c>
      <c r="B83" s="17">
        <v>0.95833333333333304</v>
      </c>
      <c r="C83" s="17">
        <v>0.79718955824354298</v>
      </c>
      <c r="D83" s="17">
        <v>0.67675899401346096</v>
      </c>
      <c r="E83" s="17">
        <v>0.68505897162726004</v>
      </c>
      <c r="F83" s="17">
        <v>0.67320807313255604</v>
      </c>
      <c r="G83" s="17">
        <v>0.81146446396079897</v>
      </c>
      <c r="H83" s="17">
        <v>0.88525940295842998</v>
      </c>
      <c r="I83" s="17">
        <v>1.0854225336258401</v>
      </c>
      <c r="J83" s="17">
        <v>0.74810893259145494</v>
      </c>
    </row>
    <row r="84" spans="1:10" x14ac:dyDescent="0.2">
      <c r="A84" s="22" t="s">
        <v>52</v>
      </c>
      <c r="B84" s="17">
        <v>0.33634998607300898</v>
      </c>
      <c r="C84" s="17">
        <v>0.26663752754548797</v>
      </c>
      <c r="D84" s="17">
        <v>0.23464053310389699</v>
      </c>
      <c r="E84" s="17">
        <v>0.24075811208259301</v>
      </c>
      <c r="F84" s="17">
        <v>0.27095704736911203</v>
      </c>
      <c r="G84" s="17">
        <v>0.39748454915568299</v>
      </c>
      <c r="H84" s="17">
        <v>0.353952931223183</v>
      </c>
      <c r="I84" s="17">
        <v>0.273276312733094</v>
      </c>
      <c r="J84" s="17">
        <v>0.30032661958503198</v>
      </c>
    </row>
    <row r="85" spans="1:10" x14ac:dyDescent="0.2">
      <c r="A85" s="22" t="s">
        <v>88</v>
      </c>
      <c r="B85" s="17">
        <v>0.562295714538387</v>
      </c>
      <c r="C85" s="17">
        <v>0.50662280511902202</v>
      </c>
      <c r="D85" s="17">
        <v>0.67552052947319896</v>
      </c>
      <c r="E85" s="17">
        <v>0.432612911665819</v>
      </c>
      <c r="F85" s="17">
        <v>0.511828179281273</v>
      </c>
      <c r="G85" s="17">
        <v>0.245934688418982</v>
      </c>
      <c r="H85" s="17">
        <v>0.52281290471193698</v>
      </c>
      <c r="I85" s="17">
        <v>0.45241392835886401</v>
      </c>
      <c r="J85" s="17">
        <v>0.63751316404448599</v>
      </c>
    </row>
    <row r="86" spans="1:10" x14ac:dyDescent="0.2">
      <c r="A86" s="22" t="s">
        <v>109</v>
      </c>
      <c r="B86" s="17">
        <v>0.51128564533956</v>
      </c>
      <c r="C86" s="17">
        <v>0.51573700151478197</v>
      </c>
      <c r="D86" s="17">
        <v>0.47730674336682</v>
      </c>
      <c r="E86" s="17">
        <v>0.471335729153538</v>
      </c>
      <c r="F86" s="17">
        <v>0.47628004815279301</v>
      </c>
      <c r="G86" s="17">
        <v>0.53681421355699699</v>
      </c>
      <c r="H86" s="17">
        <v>0.56066533708730704</v>
      </c>
      <c r="I86" s="17">
        <v>0.45955910853715698</v>
      </c>
      <c r="J86" s="17">
        <v>0.48689238060376</v>
      </c>
    </row>
    <row r="87" spans="1:10" x14ac:dyDescent="0.2">
      <c r="A87" s="22" t="s">
        <v>90</v>
      </c>
      <c r="B87" s="17">
        <v>0.89442719099991597</v>
      </c>
      <c r="C87" s="17">
        <v>1.4638501094228</v>
      </c>
      <c r="D87" s="17">
        <v>0.75592894601845395</v>
      </c>
      <c r="E87" s="17">
        <v>0.86971849262290402</v>
      </c>
      <c r="F87" s="17">
        <v>0.69920589878010098</v>
      </c>
      <c r="G87" s="17">
        <v>0.483045891539648</v>
      </c>
      <c r="H87" s="17">
        <v>0.316227766016838</v>
      </c>
      <c r="I87" s="17">
        <v>1.16496474502144</v>
      </c>
      <c r="J87" s="17">
        <v>0.48038446141526098</v>
      </c>
    </row>
    <row r="88" spans="1:10" x14ac:dyDescent="0.2">
      <c r="A88" s="21" t="s">
        <v>63</v>
      </c>
      <c r="B88" s="25">
        <v>0.75986429491071095</v>
      </c>
      <c r="C88" s="25">
        <v>0.70403576530999901</v>
      </c>
      <c r="D88" s="25">
        <v>0.67443239716720704</v>
      </c>
      <c r="E88" s="25">
        <v>0.70653732281003501</v>
      </c>
      <c r="F88" s="25">
        <v>0.67844741669890096</v>
      </c>
      <c r="G88" s="25">
        <v>0.63466749523410204</v>
      </c>
      <c r="H88" s="25">
        <v>0.67647026632590102</v>
      </c>
      <c r="I88" s="25">
        <v>0.73583482718636595</v>
      </c>
      <c r="J88" s="25">
        <v>0.74798182580348505</v>
      </c>
    </row>
    <row r="89" spans="1:10" x14ac:dyDescent="0.2">
      <c r="A89" s="22" t="s">
        <v>87</v>
      </c>
      <c r="B89" s="17">
        <v>0.67767175432315896</v>
      </c>
      <c r="C89" s="17">
        <v>0.718752188725723</v>
      </c>
      <c r="D89" s="17">
        <v>0.68123203053889603</v>
      </c>
      <c r="E89" s="17">
        <v>0.77762196467076095</v>
      </c>
      <c r="F89" s="17">
        <v>0.55277726911065095</v>
      </c>
      <c r="G89" s="17">
        <v>0.56536307418301901</v>
      </c>
      <c r="H89" s="17">
        <v>0.66036425866394299</v>
      </c>
      <c r="I89" s="17">
        <v>0.62947738552812604</v>
      </c>
      <c r="J89" s="17">
        <v>0.81920695943750599</v>
      </c>
    </row>
    <row r="90" spans="1:10" x14ac:dyDescent="0.2">
      <c r="A90" s="22" t="s">
        <v>52</v>
      </c>
      <c r="B90" s="17">
        <v>0.61251358412124801</v>
      </c>
      <c r="C90" s="17">
        <v>0.55077892998813605</v>
      </c>
      <c r="D90" s="17">
        <v>0.404390739790641</v>
      </c>
      <c r="E90" s="17">
        <v>0.49352458705016899</v>
      </c>
      <c r="F90" s="17">
        <v>0.50624544129725402</v>
      </c>
      <c r="G90" s="17">
        <v>0.60317493130565603</v>
      </c>
      <c r="H90" s="17">
        <v>0.52861180193839596</v>
      </c>
      <c r="I90" s="17">
        <v>0.42046554824214399</v>
      </c>
      <c r="J90" s="17">
        <v>0.53803736516850997</v>
      </c>
    </row>
    <row r="91" spans="1:10" x14ac:dyDescent="0.2">
      <c r="A91" s="22" t="s">
        <v>88</v>
      </c>
      <c r="B91" s="17">
        <v>0.90696952448161094</v>
      </c>
      <c r="C91" s="17">
        <v>0.93932129568628098</v>
      </c>
      <c r="D91" s="17">
        <v>0.75154799772672498</v>
      </c>
      <c r="E91" s="17">
        <v>0.81015575250001504</v>
      </c>
      <c r="F91" s="17">
        <v>0.82233871601391895</v>
      </c>
      <c r="G91" s="17">
        <v>0.73731304212549598</v>
      </c>
      <c r="H91" s="17">
        <v>0.78157067062313301</v>
      </c>
      <c r="I91" s="17">
        <v>0.78139916609951898</v>
      </c>
      <c r="J91" s="17">
        <v>0.75433496359626995</v>
      </c>
    </row>
    <row r="92" spans="1:10" x14ac:dyDescent="0.2">
      <c r="A92" s="22" t="s">
        <v>109</v>
      </c>
      <c r="B92" s="17">
        <v>0.74213622607720098</v>
      </c>
      <c r="C92" s="17">
        <v>0.67578389346331802</v>
      </c>
      <c r="D92" s="17">
        <v>0.64927969252949103</v>
      </c>
      <c r="E92" s="17">
        <v>0.69689052488773895</v>
      </c>
      <c r="F92" s="17">
        <v>0.67704279556821101</v>
      </c>
      <c r="G92" s="17">
        <v>0.62640155393814001</v>
      </c>
      <c r="H92" s="17">
        <v>0.678139886491403</v>
      </c>
      <c r="I92" s="17">
        <v>0.76710602691197705</v>
      </c>
      <c r="J92" s="17">
        <v>0.73442769322775103</v>
      </c>
    </row>
    <row r="93" spans="1:10" x14ac:dyDescent="0.2">
      <c r="A93" s="22" t="s">
        <v>90</v>
      </c>
      <c r="B93" s="17">
        <v>1.0567347805146801</v>
      </c>
      <c r="C93" s="17">
        <v>0.77555734029567103</v>
      </c>
      <c r="D93" s="17">
        <v>0.91184896307915597</v>
      </c>
      <c r="E93" s="17">
        <v>0.674746817300519</v>
      </c>
      <c r="F93" s="17">
        <v>0.75509223900989897</v>
      </c>
      <c r="G93" s="17">
        <v>0.65345223733587798</v>
      </c>
      <c r="H93" s="17">
        <v>0.62540059619770605</v>
      </c>
      <c r="I93" s="17">
        <v>0.72937468015399198</v>
      </c>
      <c r="J93" s="17">
        <v>0.79084657766938604</v>
      </c>
    </row>
    <row r="94" spans="1:10" x14ac:dyDescent="0.2">
      <c r="A94" s="21" t="s">
        <v>64</v>
      </c>
      <c r="B94" s="25">
        <v>0.39908241234466402</v>
      </c>
      <c r="C94" s="25">
        <v>0.42680014825799401</v>
      </c>
      <c r="D94" s="25">
        <v>0.413540282459472</v>
      </c>
      <c r="E94" s="25">
        <v>0.412992928919243</v>
      </c>
      <c r="F94" s="25">
        <v>0.411041645987129</v>
      </c>
      <c r="G94" s="25">
        <v>0.39935608237776699</v>
      </c>
      <c r="H94" s="25">
        <v>0.424667299751392</v>
      </c>
      <c r="I94" s="25">
        <v>0.39488338859257699</v>
      </c>
      <c r="J94" s="25">
        <v>0.39951135350259998</v>
      </c>
    </row>
    <row r="95" spans="1:10" x14ac:dyDescent="0.2">
      <c r="A95" s="22" t="s">
        <v>87</v>
      </c>
      <c r="B95" s="17">
        <v>0.40499630071982401</v>
      </c>
      <c r="C95" s="17">
        <v>0.48016200969626399</v>
      </c>
      <c r="D95" s="17">
        <v>0.45324070390730797</v>
      </c>
      <c r="E95" s="17">
        <v>0.34053307824659301</v>
      </c>
      <c r="F95" s="17">
        <v>0.424180393997804</v>
      </c>
      <c r="G95" s="17">
        <v>0.413689496388085</v>
      </c>
      <c r="H95" s="17">
        <v>0.37573457465109</v>
      </c>
      <c r="I95" s="17">
        <v>0.36325639846391999</v>
      </c>
      <c r="J95" s="17">
        <v>0.46887542172840702</v>
      </c>
    </row>
    <row r="96" spans="1:10" x14ac:dyDescent="0.2">
      <c r="A96" s="22" t="s">
        <v>52</v>
      </c>
      <c r="B96" s="17">
        <v>0.14433756729740599</v>
      </c>
      <c r="C96" s="17">
        <v>0.152498570332605</v>
      </c>
      <c r="D96" s="17">
        <v>0.16222142113076299</v>
      </c>
      <c r="E96" s="17">
        <v>0</v>
      </c>
      <c r="F96" s="17">
        <v>0</v>
      </c>
      <c r="G96" s="17">
        <v>0.16222142113076299</v>
      </c>
      <c r="H96" s="17">
        <v>0</v>
      </c>
      <c r="I96" s="17">
        <v>0.30512857662936499</v>
      </c>
      <c r="J96" s="17">
        <v>0.17960530202677499</v>
      </c>
    </row>
    <row r="97" spans="1:10" x14ac:dyDescent="0.2">
      <c r="A97" s="22" t="s">
        <v>88</v>
      </c>
      <c r="B97" s="17">
        <v>0.53792686313059301</v>
      </c>
      <c r="C97" s="17">
        <v>0.46851465741411602</v>
      </c>
      <c r="D97" s="17">
        <v>0.49509978375689501</v>
      </c>
      <c r="E97" s="17">
        <v>0.65389155907510299</v>
      </c>
      <c r="F97" s="17">
        <v>0.497309706545288</v>
      </c>
      <c r="G97" s="17">
        <v>0.51555928524063699</v>
      </c>
      <c r="H97" s="17">
        <v>0.52288072762260895</v>
      </c>
      <c r="I97" s="17">
        <v>0.43046661605482101</v>
      </c>
      <c r="J97" s="17">
        <v>0.46039744999924997</v>
      </c>
    </row>
    <row r="98" spans="1:10" x14ac:dyDescent="0.2">
      <c r="A98" s="22" t="s">
        <v>109</v>
      </c>
      <c r="B98" s="17">
        <v>0.31490570213659203</v>
      </c>
      <c r="C98" s="17">
        <v>0.308452996598786</v>
      </c>
      <c r="D98" s="17">
        <v>0.353104724654209</v>
      </c>
      <c r="E98" s="17">
        <v>0.33408407643745802</v>
      </c>
      <c r="F98" s="17">
        <v>0.32470425639322897</v>
      </c>
      <c r="G98" s="17">
        <v>0.29297331951099298</v>
      </c>
      <c r="H98" s="17">
        <v>0.389036709303411</v>
      </c>
      <c r="I98" s="17">
        <v>0.352114419383523</v>
      </c>
      <c r="J98" s="17">
        <v>0.33343639971926797</v>
      </c>
    </row>
    <row r="99" spans="1:10" x14ac:dyDescent="0.2">
      <c r="A99" s="23" t="s">
        <v>90</v>
      </c>
      <c r="B99" s="19">
        <v>0.51490871486427503</v>
      </c>
      <c r="C99" s="19">
        <v>0.60237103520134905</v>
      </c>
      <c r="D99" s="19">
        <v>0.487183832183884</v>
      </c>
      <c r="E99" s="19">
        <v>0.437057484178137</v>
      </c>
      <c r="F99" s="19">
        <v>0.52191873035787495</v>
      </c>
      <c r="G99" s="19">
        <v>0.46069844590563003</v>
      </c>
      <c r="H99" s="19">
        <v>0.45899555588861002</v>
      </c>
      <c r="I99" s="19">
        <v>0.46774002141177201</v>
      </c>
      <c r="J99" s="19">
        <v>0.39520824273504901</v>
      </c>
    </row>
    <row r="101" spans="1:10" x14ac:dyDescent="0.2">
      <c r="A101" s="13" t="s">
        <v>20</v>
      </c>
    </row>
    <row r="102" spans="1:10" x14ac:dyDescent="0.2">
      <c r="A102" s="13" t="s">
        <v>110</v>
      </c>
    </row>
    <row r="103" spans="1:10" x14ac:dyDescent="0.2">
      <c r="A103" s="13" t="s">
        <v>73</v>
      </c>
    </row>
    <row r="104" spans="1:10" x14ac:dyDescent="0.2">
      <c r="A104" s="13" t="s">
        <v>77</v>
      </c>
    </row>
    <row r="105" spans="1:10" x14ac:dyDescent="0.2">
      <c r="A105" s="13" t="s">
        <v>24</v>
      </c>
    </row>
    <row r="106" spans="1:10" x14ac:dyDescent="0.2">
      <c r="A106" s="13"/>
    </row>
    <row r="107" spans="1:10" x14ac:dyDescent="0.2">
      <c r="A107" s="13" t="s">
        <v>141</v>
      </c>
    </row>
    <row r="108" spans="1:10" x14ac:dyDescent="0.2">
      <c r="A108" s="13" t="s">
        <v>276</v>
      </c>
    </row>
  </sheetData>
  <mergeCells count="1">
    <mergeCell ref="B6:J6"/>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J65"/>
  <sheetViews>
    <sheetView showGridLines="0" workbookViewId="0">
      <pane xSplit="1" ySplit="6" topLeftCell="B4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HYPERLINK("#'Contents'!A36", "Link to contents")</f>
        <v>Link to contents</v>
      </c>
    </row>
    <row r="3" spans="1:10" ht="15" x14ac:dyDescent="0.25">
      <c r="A3" s="2" t="s">
        <v>119</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row>
    <row r="8" spans="1:10" x14ac:dyDescent="0.2">
      <c r="A8" s="22" t="s">
        <v>120</v>
      </c>
      <c r="B8" s="7">
        <v>360</v>
      </c>
      <c r="C8" s="7">
        <v>542</v>
      </c>
      <c r="D8" s="7">
        <v>569</v>
      </c>
      <c r="E8" s="7">
        <v>684</v>
      </c>
      <c r="F8" s="7">
        <v>640</v>
      </c>
      <c r="G8" s="7">
        <v>585</v>
      </c>
      <c r="H8" s="7">
        <v>542</v>
      </c>
      <c r="I8" s="7">
        <v>518</v>
      </c>
      <c r="J8" s="7">
        <v>561</v>
      </c>
    </row>
    <row r="9" spans="1:10" x14ac:dyDescent="0.2">
      <c r="A9" s="22" t="s">
        <v>121</v>
      </c>
      <c r="B9" s="7">
        <v>50</v>
      </c>
      <c r="C9" s="7">
        <v>64</v>
      </c>
      <c r="D9" s="7">
        <v>71</v>
      </c>
      <c r="E9" s="7">
        <v>112</v>
      </c>
      <c r="F9" s="7">
        <v>101</v>
      </c>
      <c r="G9" s="7">
        <v>113</v>
      </c>
      <c r="H9" s="7">
        <v>115</v>
      </c>
      <c r="I9" s="7">
        <v>120</v>
      </c>
      <c r="J9" s="7">
        <v>104</v>
      </c>
    </row>
    <row r="10" spans="1:10" x14ac:dyDescent="0.2">
      <c r="A10" s="22" t="s">
        <v>122</v>
      </c>
      <c r="B10" s="7">
        <v>122</v>
      </c>
      <c r="C10" s="7">
        <v>127</v>
      </c>
      <c r="D10" s="7">
        <v>189</v>
      </c>
      <c r="E10" s="7">
        <v>203</v>
      </c>
      <c r="F10" s="7">
        <v>211</v>
      </c>
      <c r="G10" s="7">
        <v>191</v>
      </c>
      <c r="H10" s="7">
        <v>191</v>
      </c>
      <c r="I10" s="7">
        <v>236</v>
      </c>
      <c r="J10" s="7">
        <v>203</v>
      </c>
    </row>
    <row r="11" spans="1:10" x14ac:dyDescent="0.2">
      <c r="A11" s="21" t="s">
        <v>15</v>
      </c>
      <c r="B11" s="20"/>
      <c r="C11" s="20"/>
      <c r="D11" s="20"/>
      <c r="E11" s="20"/>
      <c r="F11" s="20"/>
      <c r="G11" s="20"/>
      <c r="H11" s="20"/>
      <c r="I11" s="20"/>
      <c r="J11" s="20"/>
    </row>
    <row r="12" spans="1:10" x14ac:dyDescent="0.2">
      <c r="A12" s="22" t="s">
        <v>120</v>
      </c>
      <c r="B12" s="7">
        <v>232</v>
      </c>
      <c r="C12" s="7">
        <v>363</v>
      </c>
      <c r="D12" s="7">
        <v>361</v>
      </c>
      <c r="E12" s="7">
        <v>423</v>
      </c>
      <c r="F12" s="7">
        <v>385</v>
      </c>
      <c r="G12" s="7">
        <v>287</v>
      </c>
      <c r="H12" s="7">
        <v>277</v>
      </c>
      <c r="I12" s="7">
        <v>223</v>
      </c>
      <c r="J12" s="7">
        <v>272</v>
      </c>
    </row>
    <row r="13" spans="1:10" x14ac:dyDescent="0.2">
      <c r="A13" s="22" t="s">
        <v>121</v>
      </c>
      <c r="B13" s="7">
        <v>11</v>
      </c>
      <c r="C13" s="7">
        <v>16</v>
      </c>
      <c r="D13" s="7">
        <v>12</v>
      </c>
      <c r="E13" s="7">
        <v>24</v>
      </c>
      <c r="F13" s="7">
        <v>15</v>
      </c>
      <c r="G13" s="7">
        <v>11</v>
      </c>
      <c r="H13" s="7">
        <v>10</v>
      </c>
      <c r="I13" s="7">
        <v>6</v>
      </c>
      <c r="J13" s="7">
        <v>6</v>
      </c>
    </row>
    <row r="14" spans="1:10" x14ac:dyDescent="0.2">
      <c r="A14" s="22" t="s">
        <v>122</v>
      </c>
      <c r="B14" s="7">
        <v>27</v>
      </c>
      <c r="C14" s="7">
        <v>36</v>
      </c>
      <c r="D14" s="7">
        <v>80</v>
      </c>
      <c r="E14" s="7">
        <v>83</v>
      </c>
      <c r="F14" s="7">
        <v>80</v>
      </c>
      <c r="G14" s="7">
        <v>78</v>
      </c>
      <c r="H14" s="7">
        <v>78</v>
      </c>
      <c r="I14" s="7">
        <v>103</v>
      </c>
      <c r="J14" s="7">
        <v>88</v>
      </c>
    </row>
    <row r="15" spans="1:10" x14ac:dyDescent="0.2">
      <c r="A15" s="21" t="s">
        <v>16</v>
      </c>
      <c r="B15" s="20"/>
      <c r="C15" s="20"/>
      <c r="D15" s="20"/>
      <c r="E15" s="20"/>
      <c r="F15" s="20"/>
      <c r="G15" s="20"/>
      <c r="H15" s="20"/>
      <c r="I15" s="20"/>
      <c r="J15" s="20"/>
    </row>
    <row r="16" spans="1:10" x14ac:dyDescent="0.2">
      <c r="A16" s="22" t="s">
        <v>120</v>
      </c>
      <c r="B16" s="7">
        <v>29</v>
      </c>
      <c r="C16" s="7">
        <v>35</v>
      </c>
      <c r="D16" s="7">
        <v>45</v>
      </c>
      <c r="E16" s="7">
        <v>53</v>
      </c>
      <c r="F16" s="7">
        <v>52</v>
      </c>
      <c r="G16" s="7">
        <v>37</v>
      </c>
      <c r="H16" s="7">
        <v>23</v>
      </c>
      <c r="I16" s="7">
        <v>21</v>
      </c>
      <c r="J16" s="7">
        <v>17</v>
      </c>
    </row>
    <row r="17" spans="1:10" x14ac:dyDescent="0.2">
      <c r="A17" s="22" t="s">
        <v>121</v>
      </c>
      <c r="B17" s="7">
        <v>2</v>
      </c>
      <c r="C17" s="7">
        <v>2</v>
      </c>
      <c r="D17" s="7">
        <v>4</v>
      </c>
      <c r="E17" s="7">
        <v>5</v>
      </c>
      <c r="F17" s="7">
        <v>2</v>
      </c>
      <c r="G17" s="7">
        <v>0</v>
      </c>
      <c r="H17" s="7">
        <v>2</v>
      </c>
      <c r="I17" s="7">
        <v>2</v>
      </c>
      <c r="J17" s="7">
        <v>0</v>
      </c>
    </row>
    <row r="18" spans="1:10" x14ac:dyDescent="0.2">
      <c r="A18" s="22" t="s">
        <v>122</v>
      </c>
      <c r="B18" s="7">
        <v>16</v>
      </c>
      <c r="C18" s="7">
        <v>4</v>
      </c>
      <c r="D18" s="7">
        <v>9</v>
      </c>
      <c r="E18" s="7">
        <v>10</v>
      </c>
      <c r="F18" s="7">
        <v>4</v>
      </c>
      <c r="G18" s="7">
        <v>4</v>
      </c>
      <c r="H18" s="7">
        <v>4</v>
      </c>
      <c r="I18" s="7">
        <v>0</v>
      </c>
      <c r="J18" s="7">
        <v>2</v>
      </c>
    </row>
    <row r="19" spans="1:10" x14ac:dyDescent="0.2">
      <c r="A19" s="21" t="s">
        <v>17</v>
      </c>
      <c r="B19" s="20"/>
      <c r="C19" s="20"/>
      <c r="D19" s="20"/>
      <c r="E19" s="20"/>
      <c r="F19" s="20"/>
      <c r="G19" s="20"/>
      <c r="H19" s="20"/>
      <c r="I19" s="20"/>
      <c r="J19" s="20"/>
    </row>
    <row r="20" spans="1:10" x14ac:dyDescent="0.2">
      <c r="A20" s="22" t="s">
        <v>120</v>
      </c>
      <c r="B20" s="7">
        <v>99</v>
      </c>
      <c r="C20" s="7">
        <v>144</v>
      </c>
      <c r="D20" s="7">
        <v>163</v>
      </c>
      <c r="E20" s="7">
        <v>208</v>
      </c>
      <c r="F20" s="7">
        <v>203</v>
      </c>
      <c r="G20" s="7">
        <v>261</v>
      </c>
      <c r="H20" s="7">
        <v>242</v>
      </c>
      <c r="I20" s="7">
        <v>274</v>
      </c>
      <c r="J20" s="7">
        <v>272</v>
      </c>
    </row>
    <row r="21" spans="1:10" x14ac:dyDescent="0.2">
      <c r="A21" s="22" t="s">
        <v>121</v>
      </c>
      <c r="B21" s="7">
        <v>37</v>
      </c>
      <c r="C21" s="7">
        <v>46</v>
      </c>
      <c r="D21" s="7">
        <v>55</v>
      </c>
      <c r="E21" s="7">
        <v>83</v>
      </c>
      <c r="F21" s="7">
        <v>84</v>
      </c>
      <c r="G21" s="7">
        <v>102</v>
      </c>
      <c r="H21" s="7">
        <v>103</v>
      </c>
      <c r="I21" s="7">
        <v>112</v>
      </c>
      <c r="J21" s="7">
        <v>98</v>
      </c>
    </row>
    <row r="22" spans="1:10" x14ac:dyDescent="0.2">
      <c r="A22" s="23" t="s">
        <v>122</v>
      </c>
      <c r="B22" s="11">
        <v>79</v>
      </c>
      <c r="C22" s="11">
        <v>87</v>
      </c>
      <c r="D22" s="11">
        <v>100</v>
      </c>
      <c r="E22" s="11">
        <v>110</v>
      </c>
      <c r="F22" s="11">
        <v>127</v>
      </c>
      <c r="G22" s="11">
        <v>109</v>
      </c>
      <c r="H22" s="11">
        <v>109</v>
      </c>
      <c r="I22" s="11">
        <v>133</v>
      </c>
      <c r="J22" s="11">
        <v>113</v>
      </c>
    </row>
    <row r="23" spans="1:10" x14ac:dyDescent="0.2">
      <c r="A23" s="9" t="s">
        <v>18</v>
      </c>
    </row>
    <row r="24" spans="1:10" x14ac:dyDescent="0.2">
      <c r="A24" s="22" t="s">
        <v>120</v>
      </c>
      <c r="B24" s="7">
        <v>2078</v>
      </c>
      <c r="C24" s="7">
        <v>2751</v>
      </c>
      <c r="D24" s="7">
        <v>3147</v>
      </c>
      <c r="E24" s="7">
        <v>3620</v>
      </c>
      <c r="F24" s="7">
        <v>3549</v>
      </c>
      <c r="G24" s="7">
        <v>3373</v>
      </c>
      <c r="H24" s="7">
        <v>3199</v>
      </c>
      <c r="I24" s="7">
        <v>2621</v>
      </c>
      <c r="J24" s="7">
        <v>2667</v>
      </c>
    </row>
    <row r="25" spans="1:10" x14ac:dyDescent="0.2">
      <c r="A25" s="22" t="s">
        <v>121</v>
      </c>
      <c r="B25" s="7">
        <v>307</v>
      </c>
      <c r="C25" s="7">
        <v>461</v>
      </c>
      <c r="D25" s="7">
        <v>571</v>
      </c>
      <c r="E25" s="7">
        <v>701</v>
      </c>
      <c r="F25" s="7">
        <v>615</v>
      </c>
      <c r="G25" s="7">
        <v>647</v>
      </c>
      <c r="H25" s="7">
        <v>649</v>
      </c>
      <c r="I25" s="7">
        <v>536</v>
      </c>
      <c r="J25" s="7">
        <v>520</v>
      </c>
    </row>
    <row r="26" spans="1:10" x14ac:dyDescent="0.2">
      <c r="A26" s="22" t="s">
        <v>122</v>
      </c>
      <c r="B26" s="7">
        <v>842</v>
      </c>
      <c r="C26" s="7">
        <v>977</v>
      </c>
      <c r="D26" s="7">
        <v>1148</v>
      </c>
      <c r="E26" s="7">
        <v>1075</v>
      </c>
      <c r="F26" s="7">
        <v>1244</v>
      </c>
      <c r="G26" s="7">
        <v>1328</v>
      </c>
      <c r="H26" s="7">
        <v>1302</v>
      </c>
      <c r="I26" s="7">
        <v>1259</v>
      </c>
      <c r="J26" s="7">
        <v>1190</v>
      </c>
    </row>
    <row r="27" spans="1:10" x14ac:dyDescent="0.2">
      <c r="A27" s="21" t="s">
        <v>15</v>
      </c>
      <c r="B27" s="20"/>
      <c r="C27" s="20"/>
      <c r="D27" s="20"/>
      <c r="E27" s="20"/>
      <c r="F27" s="20"/>
      <c r="G27" s="20"/>
      <c r="H27" s="20"/>
      <c r="I27" s="20"/>
      <c r="J27" s="20"/>
    </row>
    <row r="28" spans="1:10" x14ac:dyDescent="0.2">
      <c r="A28" s="22" t="s">
        <v>120</v>
      </c>
      <c r="B28" s="7">
        <v>1140</v>
      </c>
      <c r="C28" s="7">
        <v>1501</v>
      </c>
      <c r="D28" s="7">
        <v>1762</v>
      </c>
      <c r="E28" s="7">
        <v>2096</v>
      </c>
      <c r="F28" s="7">
        <v>1984</v>
      </c>
      <c r="G28" s="7">
        <v>1720</v>
      </c>
      <c r="H28" s="7">
        <v>1562</v>
      </c>
      <c r="I28" s="7">
        <v>1193</v>
      </c>
      <c r="J28" s="7">
        <v>1192</v>
      </c>
    </row>
    <row r="29" spans="1:10" x14ac:dyDescent="0.2">
      <c r="A29" s="22" t="s">
        <v>121</v>
      </c>
      <c r="B29" s="7">
        <v>72</v>
      </c>
      <c r="C29" s="7">
        <v>92</v>
      </c>
      <c r="D29" s="7">
        <v>99</v>
      </c>
      <c r="E29" s="7">
        <v>107</v>
      </c>
      <c r="F29" s="7">
        <v>69</v>
      </c>
      <c r="G29" s="7">
        <v>71</v>
      </c>
      <c r="H29" s="7">
        <v>48</v>
      </c>
      <c r="I29" s="7">
        <v>31</v>
      </c>
      <c r="J29" s="7">
        <v>32</v>
      </c>
    </row>
    <row r="30" spans="1:10" x14ac:dyDescent="0.2">
      <c r="A30" s="22" t="s">
        <v>122</v>
      </c>
      <c r="B30" s="7">
        <v>200</v>
      </c>
      <c r="C30" s="7">
        <v>260</v>
      </c>
      <c r="D30" s="7">
        <v>397</v>
      </c>
      <c r="E30" s="7">
        <v>390</v>
      </c>
      <c r="F30" s="7">
        <v>475</v>
      </c>
      <c r="G30" s="7">
        <v>535</v>
      </c>
      <c r="H30" s="7">
        <v>498</v>
      </c>
      <c r="I30" s="7">
        <v>535</v>
      </c>
      <c r="J30" s="7">
        <v>519</v>
      </c>
    </row>
    <row r="31" spans="1:10" x14ac:dyDescent="0.2">
      <c r="A31" s="21" t="s">
        <v>16</v>
      </c>
      <c r="B31" s="20"/>
      <c r="C31" s="20"/>
      <c r="D31" s="20"/>
      <c r="E31" s="20"/>
      <c r="F31" s="20"/>
      <c r="G31" s="20"/>
      <c r="H31" s="20"/>
      <c r="I31" s="20"/>
      <c r="J31" s="20"/>
    </row>
    <row r="32" spans="1:10" x14ac:dyDescent="0.2">
      <c r="A32" s="22" t="s">
        <v>120</v>
      </c>
      <c r="B32" s="7">
        <v>154</v>
      </c>
      <c r="C32" s="7">
        <v>188</v>
      </c>
      <c r="D32" s="7">
        <v>202</v>
      </c>
      <c r="E32" s="7">
        <v>243</v>
      </c>
      <c r="F32" s="7">
        <v>208</v>
      </c>
      <c r="G32" s="7">
        <v>128</v>
      </c>
      <c r="H32" s="7">
        <v>91</v>
      </c>
      <c r="I32" s="7">
        <v>54</v>
      </c>
      <c r="J32" s="7">
        <v>78</v>
      </c>
    </row>
    <row r="33" spans="1:10" x14ac:dyDescent="0.2">
      <c r="A33" s="22" t="s">
        <v>121</v>
      </c>
      <c r="B33" s="7">
        <v>21</v>
      </c>
      <c r="C33" s="7">
        <v>12</v>
      </c>
      <c r="D33" s="7">
        <v>6</v>
      </c>
      <c r="E33" s="7">
        <v>12</v>
      </c>
      <c r="F33" s="7">
        <v>7</v>
      </c>
      <c r="G33" s="7">
        <v>4</v>
      </c>
      <c r="H33" s="7">
        <v>2</v>
      </c>
      <c r="I33" s="7">
        <v>4</v>
      </c>
      <c r="J33" s="7">
        <v>0</v>
      </c>
    </row>
    <row r="34" spans="1:10" x14ac:dyDescent="0.2">
      <c r="A34" s="22" t="s">
        <v>122</v>
      </c>
      <c r="B34" s="7">
        <v>100</v>
      </c>
      <c r="C34" s="7">
        <v>29</v>
      </c>
      <c r="D34" s="7">
        <v>47</v>
      </c>
      <c r="E34" s="7">
        <v>38</v>
      </c>
      <c r="F34" s="7">
        <v>18</v>
      </c>
      <c r="G34" s="7">
        <v>19</v>
      </c>
      <c r="H34" s="7">
        <v>14</v>
      </c>
      <c r="I34" s="7">
        <v>4</v>
      </c>
      <c r="J34" s="7">
        <v>4</v>
      </c>
    </row>
    <row r="35" spans="1:10" x14ac:dyDescent="0.2">
      <c r="A35" s="21" t="s">
        <v>17</v>
      </c>
      <c r="B35" s="20"/>
      <c r="C35" s="20"/>
      <c r="D35" s="20"/>
      <c r="E35" s="20"/>
      <c r="F35" s="20"/>
      <c r="G35" s="20"/>
      <c r="H35" s="20"/>
      <c r="I35" s="20"/>
      <c r="J35" s="20"/>
    </row>
    <row r="36" spans="1:10" x14ac:dyDescent="0.2">
      <c r="A36" s="22" t="s">
        <v>120</v>
      </c>
      <c r="B36" s="7">
        <v>784</v>
      </c>
      <c r="C36" s="7">
        <v>1062</v>
      </c>
      <c r="D36" s="7">
        <v>1183</v>
      </c>
      <c r="E36" s="7">
        <v>1281</v>
      </c>
      <c r="F36" s="7">
        <v>1357</v>
      </c>
      <c r="G36" s="7">
        <v>1525</v>
      </c>
      <c r="H36" s="7">
        <v>1546</v>
      </c>
      <c r="I36" s="7">
        <v>1374</v>
      </c>
      <c r="J36" s="7">
        <v>1397</v>
      </c>
    </row>
    <row r="37" spans="1:10" x14ac:dyDescent="0.2">
      <c r="A37" s="22" t="s">
        <v>121</v>
      </c>
      <c r="B37" s="7">
        <v>214</v>
      </c>
      <c r="C37" s="7">
        <v>357</v>
      </c>
      <c r="D37" s="7">
        <v>466</v>
      </c>
      <c r="E37" s="7">
        <v>582</v>
      </c>
      <c r="F37" s="7">
        <v>539</v>
      </c>
      <c r="G37" s="7">
        <v>572</v>
      </c>
      <c r="H37" s="7">
        <v>599</v>
      </c>
      <c r="I37" s="7">
        <v>501</v>
      </c>
      <c r="J37" s="7">
        <v>488</v>
      </c>
    </row>
    <row r="38" spans="1:10" x14ac:dyDescent="0.2">
      <c r="A38" s="23" t="s">
        <v>122</v>
      </c>
      <c r="B38" s="11">
        <v>542</v>
      </c>
      <c r="C38" s="11">
        <v>688</v>
      </c>
      <c r="D38" s="11">
        <v>704</v>
      </c>
      <c r="E38" s="11">
        <v>647</v>
      </c>
      <c r="F38" s="11">
        <v>751</v>
      </c>
      <c r="G38" s="11">
        <v>774</v>
      </c>
      <c r="H38" s="11">
        <v>790</v>
      </c>
      <c r="I38" s="11">
        <v>720</v>
      </c>
      <c r="J38" s="11">
        <v>667</v>
      </c>
    </row>
    <row r="39" spans="1:10" x14ac:dyDescent="0.2">
      <c r="A39" s="9" t="s">
        <v>19</v>
      </c>
    </row>
    <row r="40" spans="1:10" x14ac:dyDescent="0.2">
      <c r="A40" s="22" t="s">
        <v>120</v>
      </c>
      <c r="B40" s="7">
        <v>2438</v>
      </c>
      <c r="C40" s="7">
        <v>3293</v>
      </c>
      <c r="D40" s="7">
        <v>3716</v>
      </c>
      <c r="E40" s="7">
        <v>4304</v>
      </c>
      <c r="F40" s="7">
        <v>4189</v>
      </c>
      <c r="G40" s="7">
        <v>3958</v>
      </c>
      <c r="H40" s="7">
        <v>3741</v>
      </c>
      <c r="I40" s="7">
        <v>3139</v>
      </c>
      <c r="J40" s="7">
        <v>3228</v>
      </c>
    </row>
    <row r="41" spans="1:10" x14ac:dyDescent="0.2">
      <c r="A41" s="22" t="s">
        <v>121</v>
      </c>
      <c r="B41" s="7">
        <v>357</v>
      </c>
      <c r="C41" s="7">
        <v>525</v>
      </c>
      <c r="D41" s="7">
        <v>642</v>
      </c>
      <c r="E41" s="7">
        <v>813</v>
      </c>
      <c r="F41" s="7">
        <v>716</v>
      </c>
      <c r="G41" s="7">
        <v>760</v>
      </c>
      <c r="H41" s="7">
        <v>764</v>
      </c>
      <c r="I41" s="7">
        <v>656</v>
      </c>
      <c r="J41" s="7">
        <v>624</v>
      </c>
    </row>
    <row r="42" spans="1:10" x14ac:dyDescent="0.2">
      <c r="A42" s="22" t="s">
        <v>122</v>
      </c>
      <c r="B42" s="7">
        <v>964</v>
      </c>
      <c r="C42" s="7">
        <v>1104</v>
      </c>
      <c r="D42" s="7">
        <v>1337</v>
      </c>
      <c r="E42" s="7">
        <v>1278</v>
      </c>
      <c r="F42" s="7">
        <v>1455</v>
      </c>
      <c r="G42" s="7">
        <v>1519</v>
      </c>
      <c r="H42" s="7">
        <v>1493</v>
      </c>
      <c r="I42" s="7">
        <v>1495</v>
      </c>
      <c r="J42" s="7">
        <v>1393</v>
      </c>
    </row>
    <row r="43" spans="1:10" x14ac:dyDescent="0.2">
      <c r="A43" s="21" t="s">
        <v>15</v>
      </c>
      <c r="B43" s="20"/>
      <c r="C43" s="20"/>
      <c r="D43" s="20"/>
      <c r="E43" s="20"/>
      <c r="F43" s="20"/>
      <c r="G43" s="20"/>
      <c r="H43" s="20"/>
      <c r="I43" s="20"/>
      <c r="J43" s="20"/>
    </row>
    <row r="44" spans="1:10" x14ac:dyDescent="0.2">
      <c r="A44" s="22" t="s">
        <v>120</v>
      </c>
      <c r="B44" s="7">
        <v>1372</v>
      </c>
      <c r="C44" s="7">
        <v>1864</v>
      </c>
      <c r="D44" s="7">
        <v>2123</v>
      </c>
      <c r="E44" s="7">
        <v>2519</v>
      </c>
      <c r="F44" s="7">
        <v>2369</v>
      </c>
      <c r="G44" s="7">
        <v>2007</v>
      </c>
      <c r="H44" s="7">
        <v>1839</v>
      </c>
      <c r="I44" s="7">
        <v>1416</v>
      </c>
      <c r="J44" s="7">
        <v>1464</v>
      </c>
    </row>
    <row r="45" spans="1:10" x14ac:dyDescent="0.2">
      <c r="A45" s="22" t="s">
        <v>121</v>
      </c>
      <c r="B45" s="7">
        <v>83</v>
      </c>
      <c r="C45" s="7">
        <v>108</v>
      </c>
      <c r="D45" s="7">
        <v>111</v>
      </c>
      <c r="E45" s="7">
        <v>131</v>
      </c>
      <c r="F45" s="7">
        <v>84</v>
      </c>
      <c r="G45" s="7">
        <v>82</v>
      </c>
      <c r="H45" s="7">
        <v>58</v>
      </c>
      <c r="I45" s="7">
        <v>37</v>
      </c>
      <c r="J45" s="7">
        <v>38</v>
      </c>
    </row>
    <row r="46" spans="1:10" x14ac:dyDescent="0.2">
      <c r="A46" s="22" t="s">
        <v>122</v>
      </c>
      <c r="B46" s="7">
        <v>227</v>
      </c>
      <c r="C46" s="7">
        <v>296</v>
      </c>
      <c r="D46" s="7">
        <v>477</v>
      </c>
      <c r="E46" s="7">
        <v>473</v>
      </c>
      <c r="F46" s="7">
        <v>555</v>
      </c>
      <c r="G46" s="7">
        <v>613</v>
      </c>
      <c r="H46" s="7">
        <v>576</v>
      </c>
      <c r="I46" s="7">
        <v>638</v>
      </c>
      <c r="J46" s="7">
        <v>607</v>
      </c>
    </row>
    <row r="47" spans="1:10" x14ac:dyDescent="0.2">
      <c r="A47" s="21" t="s">
        <v>16</v>
      </c>
      <c r="B47" s="20"/>
      <c r="C47" s="20"/>
      <c r="D47" s="20"/>
      <c r="E47" s="20"/>
      <c r="F47" s="20"/>
      <c r="G47" s="20"/>
      <c r="H47" s="20"/>
      <c r="I47" s="20"/>
      <c r="J47" s="20"/>
    </row>
    <row r="48" spans="1:10" x14ac:dyDescent="0.2">
      <c r="A48" s="22" t="s">
        <v>120</v>
      </c>
      <c r="B48" s="7">
        <v>183</v>
      </c>
      <c r="C48" s="7">
        <v>223</v>
      </c>
      <c r="D48" s="7">
        <v>247</v>
      </c>
      <c r="E48" s="7">
        <v>296</v>
      </c>
      <c r="F48" s="7">
        <v>260</v>
      </c>
      <c r="G48" s="7">
        <v>165</v>
      </c>
      <c r="H48" s="7">
        <v>114</v>
      </c>
      <c r="I48" s="7">
        <v>75</v>
      </c>
      <c r="J48" s="7">
        <v>95</v>
      </c>
    </row>
    <row r="49" spans="1:10" x14ac:dyDescent="0.2">
      <c r="A49" s="22" t="s">
        <v>121</v>
      </c>
      <c r="B49" s="7">
        <v>23</v>
      </c>
      <c r="C49" s="7">
        <v>14</v>
      </c>
      <c r="D49" s="7">
        <v>10</v>
      </c>
      <c r="E49" s="7">
        <v>17</v>
      </c>
      <c r="F49" s="7">
        <v>9</v>
      </c>
      <c r="G49" s="7">
        <v>4</v>
      </c>
      <c r="H49" s="7">
        <v>4</v>
      </c>
      <c r="I49" s="7">
        <v>6</v>
      </c>
      <c r="J49" s="7">
        <v>0</v>
      </c>
    </row>
    <row r="50" spans="1:10" x14ac:dyDescent="0.2">
      <c r="A50" s="22" t="s">
        <v>122</v>
      </c>
      <c r="B50" s="7">
        <v>116</v>
      </c>
      <c r="C50" s="7">
        <v>33</v>
      </c>
      <c r="D50" s="7">
        <v>56</v>
      </c>
      <c r="E50" s="7">
        <v>48</v>
      </c>
      <c r="F50" s="7">
        <v>22</v>
      </c>
      <c r="G50" s="7">
        <v>23</v>
      </c>
      <c r="H50" s="7">
        <v>18</v>
      </c>
      <c r="I50" s="7">
        <v>4</v>
      </c>
      <c r="J50" s="7">
        <v>6</v>
      </c>
    </row>
    <row r="51" spans="1:10" x14ac:dyDescent="0.2">
      <c r="A51" s="21" t="s">
        <v>17</v>
      </c>
      <c r="B51" s="20"/>
      <c r="C51" s="20"/>
      <c r="D51" s="20"/>
      <c r="E51" s="20"/>
      <c r="F51" s="20"/>
      <c r="G51" s="20"/>
      <c r="H51" s="20"/>
      <c r="I51" s="20"/>
      <c r="J51" s="20"/>
    </row>
    <row r="52" spans="1:10" x14ac:dyDescent="0.2">
      <c r="A52" s="22" t="s">
        <v>120</v>
      </c>
      <c r="B52" s="7">
        <v>883</v>
      </c>
      <c r="C52" s="7">
        <v>1206</v>
      </c>
      <c r="D52" s="7">
        <v>1346</v>
      </c>
      <c r="E52" s="7">
        <v>1489</v>
      </c>
      <c r="F52" s="7">
        <v>1560</v>
      </c>
      <c r="G52" s="7">
        <v>1786</v>
      </c>
      <c r="H52" s="7">
        <v>1788</v>
      </c>
      <c r="I52" s="7">
        <v>1648</v>
      </c>
      <c r="J52" s="7">
        <v>1669</v>
      </c>
    </row>
    <row r="53" spans="1:10" x14ac:dyDescent="0.2">
      <c r="A53" s="22" t="s">
        <v>121</v>
      </c>
      <c r="B53" s="7">
        <v>251</v>
      </c>
      <c r="C53" s="7">
        <v>403</v>
      </c>
      <c r="D53" s="7">
        <v>521</v>
      </c>
      <c r="E53" s="7">
        <v>665</v>
      </c>
      <c r="F53" s="7">
        <v>623</v>
      </c>
      <c r="G53" s="7">
        <v>674</v>
      </c>
      <c r="H53" s="7">
        <v>702</v>
      </c>
      <c r="I53" s="7">
        <v>613</v>
      </c>
      <c r="J53" s="7">
        <v>586</v>
      </c>
    </row>
    <row r="54" spans="1:10" x14ac:dyDescent="0.2">
      <c r="A54" s="23" t="s">
        <v>122</v>
      </c>
      <c r="B54" s="11">
        <v>621</v>
      </c>
      <c r="C54" s="11">
        <v>775</v>
      </c>
      <c r="D54" s="11">
        <v>804</v>
      </c>
      <c r="E54" s="11">
        <v>757</v>
      </c>
      <c r="F54" s="11">
        <v>878</v>
      </c>
      <c r="G54" s="11">
        <v>883</v>
      </c>
      <c r="H54" s="11">
        <v>899</v>
      </c>
      <c r="I54" s="11">
        <v>853</v>
      </c>
      <c r="J54" s="11">
        <v>780</v>
      </c>
    </row>
    <row r="56" spans="1:10" x14ac:dyDescent="0.2">
      <c r="A56" s="13" t="s">
        <v>20</v>
      </c>
    </row>
    <row r="57" spans="1:10" x14ac:dyDescent="0.2">
      <c r="A57" s="13" t="s">
        <v>123</v>
      </c>
    </row>
    <row r="58" spans="1:10" x14ac:dyDescent="0.2">
      <c r="A58" s="13" t="s">
        <v>124</v>
      </c>
    </row>
    <row r="59" spans="1:10" x14ac:dyDescent="0.2">
      <c r="A59" s="26" t="s">
        <v>125</v>
      </c>
    </row>
    <row r="60" spans="1:10" x14ac:dyDescent="0.2">
      <c r="A60" s="26" t="s">
        <v>126</v>
      </c>
    </row>
    <row r="61" spans="1:10" x14ac:dyDescent="0.2">
      <c r="A61" s="26" t="s">
        <v>127</v>
      </c>
    </row>
    <row r="62" spans="1:10" x14ac:dyDescent="0.2">
      <c r="A62" s="13" t="s">
        <v>66</v>
      </c>
    </row>
    <row r="63" spans="1:10" x14ac:dyDescent="0.2">
      <c r="A63" s="13"/>
    </row>
    <row r="64" spans="1:10" x14ac:dyDescent="0.2">
      <c r="A64" s="13" t="s">
        <v>141</v>
      </c>
    </row>
    <row r="65" spans="1:1" x14ac:dyDescent="0.2">
      <c r="A65" s="13" t="s">
        <v>276</v>
      </c>
    </row>
  </sheetData>
  <mergeCells count="1">
    <mergeCell ref="B6:J6"/>
  </mergeCells>
  <conditionalFormatting sqref="B8:J22">
    <cfRule type="expression" dxfId="2" priority="3">
      <formula>B8=2</formula>
    </cfRule>
  </conditionalFormatting>
  <conditionalFormatting sqref="B24:J38">
    <cfRule type="expression" dxfId="1" priority="2">
      <formula>B24=2</formula>
    </cfRule>
  </conditionalFormatting>
  <conditionalFormatting sqref="B40:J54">
    <cfRule type="expression" dxfId="0" priority="1">
      <formula>B40=2</formula>
    </cfRule>
  </conditionalFormatting>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J65"/>
  <sheetViews>
    <sheetView showGridLines="0" workbookViewId="0">
      <pane xSplit="1" ySplit="6" topLeftCell="B4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HYPERLINK("#'Contents'!A37", "Link to contents")</f>
        <v>Link to contents</v>
      </c>
    </row>
    <row r="3" spans="1:10" ht="15" x14ac:dyDescent="0.25">
      <c r="A3" s="2" t="s">
        <v>129</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row>
    <row r="8" spans="1:10" x14ac:dyDescent="0.2">
      <c r="A8" s="22" t="s">
        <v>120</v>
      </c>
      <c r="B8" s="14">
        <v>312.94279231899299</v>
      </c>
      <c r="C8" s="14">
        <v>457.17370492052203</v>
      </c>
      <c r="D8" s="14">
        <v>466.059178867615</v>
      </c>
      <c r="E8" s="14">
        <v>544.24583361513703</v>
      </c>
      <c r="F8" s="14">
        <v>494.58659515768801</v>
      </c>
      <c r="G8" s="14">
        <v>438.61951069556801</v>
      </c>
      <c r="H8" s="14">
        <v>393.88389872387398</v>
      </c>
      <c r="I8" s="14">
        <v>365.13329479931798</v>
      </c>
      <c r="J8" s="14">
        <v>383.95203679369303</v>
      </c>
    </row>
    <row r="9" spans="1:10" x14ac:dyDescent="0.2">
      <c r="A9" s="22" t="s">
        <v>121</v>
      </c>
      <c r="B9" s="14">
        <v>43.464276710971198</v>
      </c>
      <c r="C9" s="14">
        <v>53.983610913124302</v>
      </c>
      <c r="D9" s="14">
        <v>58.155011774342199</v>
      </c>
      <c r="E9" s="14">
        <v>89.116276849262206</v>
      </c>
      <c r="F9" s="14">
        <v>78.051947048322603</v>
      </c>
      <c r="G9" s="14">
        <v>84.724794373673802</v>
      </c>
      <c r="H9" s="14">
        <v>83.5731519432575</v>
      </c>
      <c r="I9" s="14">
        <v>84.586863660073604</v>
      </c>
      <c r="J9" s="14">
        <v>71.178274200613203</v>
      </c>
    </row>
    <row r="10" spans="1:10" x14ac:dyDescent="0.2">
      <c r="A10" s="22" t="s">
        <v>122</v>
      </c>
      <c r="B10" s="14">
        <v>106.05283517477</v>
      </c>
      <c r="C10" s="14">
        <v>107.123727905731</v>
      </c>
      <c r="D10" s="14">
        <v>154.80700317395301</v>
      </c>
      <c r="E10" s="14">
        <v>161.523251789288</v>
      </c>
      <c r="F10" s="14">
        <v>163.05901809105001</v>
      </c>
      <c r="G10" s="14">
        <v>143.20739579975</v>
      </c>
      <c r="H10" s="14">
        <v>138.80410453184501</v>
      </c>
      <c r="I10" s="14">
        <v>166.35416519814501</v>
      </c>
      <c r="J10" s="14">
        <v>138.93451598773501</v>
      </c>
    </row>
    <row r="11" spans="1:10" x14ac:dyDescent="0.2">
      <c r="A11" s="21" t="s">
        <v>15</v>
      </c>
      <c r="B11" s="24"/>
      <c r="C11" s="24"/>
      <c r="D11" s="24"/>
      <c r="E11" s="24"/>
      <c r="F11" s="24"/>
      <c r="G11" s="24"/>
      <c r="H11" s="24"/>
      <c r="I11" s="24"/>
      <c r="J11" s="24"/>
    </row>
    <row r="12" spans="1:10" x14ac:dyDescent="0.2">
      <c r="A12" s="22" t="s">
        <v>120</v>
      </c>
      <c r="B12" s="14">
        <v>201.67424393890701</v>
      </c>
      <c r="C12" s="14">
        <v>306.188293147877</v>
      </c>
      <c r="D12" s="14">
        <v>295.68956690897897</v>
      </c>
      <c r="E12" s="14">
        <v>336.57308131462401</v>
      </c>
      <c r="F12" s="14">
        <v>297.52474864954701</v>
      </c>
      <c r="G12" s="14">
        <v>215.18598217030399</v>
      </c>
      <c r="H12" s="14">
        <v>201.302287724194</v>
      </c>
      <c r="I12" s="14">
        <v>157.19058830163701</v>
      </c>
      <c r="J12" s="14">
        <v>186.15856329391201</v>
      </c>
    </row>
    <row r="13" spans="1:10" x14ac:dyDescent="0.2">
      <c r="A13" s="22" t="s">
        <v>121</v>
      </c>
      <c r="B13" s="14">
        <v>9.5621408764136806</v>
      </c>
      <c r="C13" s="14">
        <v>13.4959027282811</v>
      </c>
      <c r="D13" s="14">
        <v>9.8290160745367103</v>
      </c>
      <c r="E13" s="14">
        <v>19.096345039127598</v>
      </c>
      <c r="F13" s="14">
        <v>11.591873324008301</v>
      </c>
      <c r="G13" s="14">
        <v>8.2475463549594004</v>
      </c>
      <c r="H13" s="14">
        <v>7.2672306037615204</v>
      </c>
      <c r="I13" s="14">
        <v>4.2293431830036798</v>
      </c>
      <c r="J13" s="14">
        <v>4.1064388961892204</v>
      </c>
    </row>
    <row r="14" spans="1:10" x14ac:dyDescent="0.2">
      <c r="A14" s="22" t="s">
        <v>122</v>
      </c>
      <c r="B14" s="14">
        <v>23.4707094239245</v>
      </c>
      <c r="C14" s="14">
        <v>30.3657811386324</v>
      </c>
      <c r="D14" s="14">
        <v>65.526773830244693</v>
      </c>
      <c r="E14" s="14">
        <v>66.041526593649706</v>
      </c>
      <c r="F14" s="14">
        <v>61.823324394711001</v>
      </c>
      <c r="G14" s="14">
        <v>58.482601426075703</v>
      </c>
      <c r="H14" s="14">
        <v>56.684398709339803</v>
      </c>
      <c r="I14" s="14">
        <v>72.603724641563204</v>
      </c>
      <c r="J14" s="14">
        <v>60.227770477442</v>
      </c>
    </row>
    <row r="15" spans="1:10" x14ac:dyDescent="0.2">
      <c r="A15" s="21" t="s">
        <v>16</v>
      </c>
      <c r="B15" s="24"/>
      <c r="C15" s="24"/>
      <c r="D15" s="24"/>
      <c r="E15" s="24"/>
      <c r="F15" s="24"/>
      <c r="G15" s="24"/>
      <c r="H15" s="24"/>
      <c r="I15" s="24"/>
      <c r="J15" s="24"/>
    </row>
    <row r="16" spans="1:10" x14ac:dyDescent="0.2">
      <c r="A16" s="22" t="s">
        <v>120</v>
      </c>
      <c r="B16" s="14">
        <v>25.209280492363298</v>
      </c>
      <c r="C16" s="14">
        <v>29.522287218114901</v>
      </c>
      <c r="D16" s="14">
        <v>36.858810279512603</v>
      </c>
      <c r="E16" s="14">
        <v>42.171095294740098</v>
      </c>
      <c r="F16" s="14">
        <v>40.185160856562199</v>
      </c>
      <c r="G16" s="14">
        <v>27.741746830318</v>
      </c>
      <c r="H16" s="14">
        <v>16.7146303886515</v>
      </c>
      <c r="I16" s="14">
        <v>14.8027011405129</v>
      </c>
      <c r="J16" s="14">
        <v>11.634910205869501</v>
      </c>
    </row>
    <row r="17" spans="1:10" x14ac:dyDescent="0.2">
      <c r="A17" s="22" t="s">
        <v>121</v>
      </c>
      <c r="B17" s="14">
        <v>1.73857106843885</v>
      </c>
      <c r="C17" s="14">
        <v>1.68698784103514</v>
      </c>
      <c r="D17" s="14">
        <v>3.2763386915122399</v>
      </c>
      <c r="E17" s="14">
        <v>3.9784052164849202</v>
      </c>
      <c r="F17" s="14">
        <v>1.5455831098677799</v>
      </c>
      <c r="G17" s="14">
        <v>0</v>
      </c>
      <c r="H17" s="14">
        <v>1.4534461207523</v>
      </c>
      <c r="I17" s="14">
        <v>1.40978106100123</v>
      </c>
      <c r="J17" s="14">
        <v>0</v>
      </c>
    </row>
    <row r="18" spans="1:10" x14ac:dyDescent="0.2">
      <c r="A18" s="22" t="s">
        <v>122</v>
      </c>
      <c r="B18" s="14">
        <v>13.9085685475108</v>
      </c>
      <c r="C18" s="14">
        <v>3.3739756820702702</v>
      </c>
      <c r="D18" s="14">
        <v>7.3717620559025301</v>
      </c>
      <c r="E18" s="14">
        <v>7.9568104329698404</v>
      </c>
      <c r="F18" s="14">
        <v>3.0911662197355501</v>
      </c>
      <c r="G18" s="14">
        <v>2.99910776543978</v>
      </c>
      <c r="H18" s="14">
        <v>2.9068922415046101</v>
      </c>
      <c r="I18" s="14">
        <v>0</v>
      </c>
      <c r="J18" s="14">
        <v>1.3688129653964101</v>
      </c>
    </row>
    <row r="19" spans="1:10" x14ac:dyDescent="0.2">
      <c r="A19" s="21" t="s">
        <v>17</v>
      </c>
      <c r="B19" s="24"/>
      <c r="C19" s="24"/>
      <c r="D19" s="24"/>
      <c r="E19" s="24"/>
      <c r="F19" s="24"/>
      <c r="G19" s="24"/>
      <c r="H19" s="24"/>
      <c r="I19" s="24"/>
      <c r="J19" s="24"/>
    </row>
    <row r="20" spans="1:10" x14ac:dyDescent="0.2">
      <c r="A20" s="22" t="s">
        <v>120</v>
      </c>
      <c r="B20" s="14">
        <v>86.059267887723095</v>
      </c>
      <c r="C20" s="14">
        <v>121.46312455453</v>
      </c>
      <c r="D20" s="14">
        <v>133.510801679124</v>
      </c>
      <c r="E20" s="14">
        <v>165.50165700577301</v>
      </c>
      <c r="F20" s="14">
        <v>156.87668565157901</v>
      </c>
      <c r="G20" s="14">
        <v>195.691781694946</v>
      </c>
      <c r="H20" s="14">
        <v>175.86698061102899</v>
      </c>
      <c r="I20" s="14">
        <v>193.14000535716801</v>
      </c>
      <c r="J20" s="14">
        <v>186.15856329391201</v>
      </c>
    </row>
    <row r="21" spans="1:10" x14ac:dyDescent="0.2">
      <c r="A21" s="22" t="s">
        <v>121</v>
      </c>
      <c r="B21" s="14">
        <v>32.163564766118697</v>
      </c>
      <c r="C21" s="14">
        <v>38.800720343808102</v>
      </c>
      <c r="D21" s="14">
        <v>45.049657008293202</v>
      </c>
      <c r="E21" s="14">
        <v>66.041526593649706</v>
      </c>
      <c r="F21" s="14">
        <v>64.914490614446606</v>
      </c>
      <c r="G21" s="14">
        <v>76.477248018714405</v>
      </c>
      <c r="H21" s="14">
        <v>74.852475218743606</v>
      </c>
      <c r="I21" s="14">
        <v>78.9477394160687</v>
      </c>
      <c r="J21" s="14">
        <v>67.071835304423999</v>
      </c>
    </row>
    <row r="22" spans="1:10" x14ac:dyDescent="0.2">
      <c r="A22" s="23" t="s">
        <v>122</v>
      </c>
      <c r="B22" s="16">
        <v>68.673557203334596</v>
      </c>
      <c r="C22" s="16">
        <v>73.383971085028406</v>
      </c>
      <c r="D22" s="16">
        <v>81.908467287805905</v>
      </c>
      <c r="E22" s="16">
        <v>87.524914762668203</v>
      </c>
      <c r="F22" s="16">
        <v>98.144527476603699</v>
      </c>
      <c r="G22" s="16">
        <v>81.725686608234099</v>
      </c>
      <c r="H22" s="16">
        <v>79.212813581000503</v>
      </c>
      <c r="I22" s="16">
        <v>93.750440556581594</v>
      </c>
      <c r="J22" s="16">
        <v>77.3379325448971</v>
      </c>
    </row>
    <row r="23" spans="1:10" x14ac:dyDescent="0.2">
      <c r="A23" s="9" t="s">
        <v>18</v>
      </c>
    </row>
    <row r="24" spans="1:10" x14ac:dyDescent="0.2">
      <c r="A24" s="22" t="s">
        <v>120</v>
      </c>
      <c r="B24" s="14">
        <v>61.163636716843101</v>
      </c>
      <c r="C24" s="14">
        <v>79.585944792349693</v>
      </c>
      <c r="D24" s="14">
        <v>89.769346691955306</v>
      </c>
      <c r="E24" s="14">
        <v>101.85449747396601</v>
      </c>
      <c r="F24" s="14">
        <v>98.257704571004396</v>
      </c>
      <c r="G24" s="14">
        <v>91.750244030351794</v>
      </c>
      <c r="H24" s="14">
        <v>85.472745910153193</v>
      </c>
      <c r="I24" s="14">
        <v>68.793535664894407</v>
      </c>
      <c r="J24" s="14">
        <v>68.808493346835306</v>
      </c>
    </row>
    <row r="25" spans="1:10" x14ac:dyDescent="0.2">
      <c r="A25" s="22" t="s">
        <v>121</v>
      </c>
      <c r="B25" s="14">
        <v>9.0362061944518004</v>
      </c>
      <c r="C25" s="14">
        <v>13.3366486911208</v>
      </c>
      <c r="D25" s="14">
        <v>16.287987594886101</v>
      </c>
      <c r="E25" s="14">
        <v>19.723757660013899</v>
      </c>
      <c r="F25" s="14">
        <v>17.0269056948909</v>
      </c>
      <c r="G25" s="14">
        <v>17.599290805703401</v>
      </c>
      <c r="H25" s="14">
        <v>17.340360142447501</v>
      </c>
      <c r="I25" s="14">
        <v>14.0684224022829</v>
      </c>
      <c r="J25" s="14">
        <v>13.415979205232199</v>
      </c>
    </row>
    <row r="26" spans="1:10" x14ac:dyDescent="0.2">
      <c r="A26" s="22" t="s">
        <v>122</v>
      </c>
      <c r="B26" s="14">
        <v>24.783340767845001</v>
      </c>
      <c r="C26" s="14">
        <v>28.264437681615998</v>
      </c>
      <c r="D26" s="14">
        <v>32.747127423693897</v>
      </c>
      <c r="E26" s="14">
        <v>30.246846625556302</v>
      </c>
      <c r="F26" s="14">
        <v>34.4414157470638</v>
      </c>
      <c r="G26" s="14">
        <v>36.123428423453099</v>
      </c>
      <c r="H26" s="14">
        <v>34.787594615510898</v>
      </c>
      <c r="I26" s="14">
        <v>33.045044411332299</v>
      </c>
      <c r="J26" s="14">
        <v>30.701952411973799</v>
      </c>
    </row>
    <row r="27" spans="1:10" x14ac:dyDescent="0.2">
      <c r="A27" s="21" t="s">
        <v>15</v>
      </c>
      <c r="B27" s="24"/>
      <c r="C27" s="24"/>
      <c r="D27" s="24"/>
      <c r="E27" s="24"/>
      <c r="F27" s="24"/>
      <c r="G27" s="24"/>
      <c r="H27" s="24"/>
      <c r="I27" s="24"/>
      <c r="J27" s="24"/>
    </row>
    <row r="28" spans="1:10" x14ac:dyDescent="0.2">
      <c r="A28" s="22" t="s">
        <v>120</v>
      </c>
      <c r="B28" s="14">
        <v>33.554641894706997</v>
      </c>
      <c r="C28" s="14">
        <v>43.423665261111204</v>
      </c>
      <c r="D28" s="14">
        <v>50.261706028352499</v>
      </c>
      <c r="E28" s="14">
        <v>58.974316769456699</v>
      </c>
      <c r="F28" s="14">
        <v>54.929074631973101</v>
      </c>
      <c r="G28" s="14">
        <v>46.786368138809699</v>
      </c>
      <c r="H28" s="14">
        <v>41.734426105551499</v>
      </c>
      <c r="I28" s="14">
        <v>31.312738667767601</v>
      </c>
      <c r="J28" s="14">
        <v>30.753552331993902</v>
      </c>
    </row>
    <row r="29" spans="1:10" x14ac:dyDescent="0.2">
      <c r="A29" s="22" t="s">
        <v>121</v>
      </c>
      <c r="B29" s="14">
        <v>2.1192405407183399</v>
      </c>
      <c r="C29" s="14">
        <v>2.6615437734991501</v>
      </c>
      <c r="D29" s="14">
        <v>2.8240118597088002</v>
      </c>
      <c r="E29" s="14">
        <v>3.0106163617995598</v>
      </c>
      <c r="F29" s="14">
        <v>1.9103357608901901</v>
      </c>
      <c r="G29" s="14">
        <v>1.9312977545671499</v>
      </c>
      <c r="H29" s="14">
        <v>1.28249196739211</v>
      </c>
      <c r="I29" s="14">
        <v>0.813658758340987</v>
      </c>
      <c r="J29" s="14">
        <v>0.825598720321983</v>
      </c>
    </row>
    <row r="30" spans="1:10" x14ac:dyDescent="0.2">
      <c r="A30" s="22" t="s">
        <v>122</v>
      </c>
      <c r="B30" s="14">
        <v>5.88677927977316</v>
      </c>
      <c r="C30" s="14">
        <v>7.5217541424976098</v>
      </c>
      <c r="D30" s="14">
        <v>11.3245728111555</v>
      </c>
      <c r="E30" s="14">
        <v>10.9732745897367</v>
      </c>
      <c r="F30" s="14">
        <v>13.150862122070199</v>
      </c>
      <c r="G30" s="14">
        <v>14.5527366013158</v>
      </c>
      <c r="H30" s="14">
        <v>13.3058541616931</v>
      </c>
      <c r="I30" s="14">
        <v>14.0421753455622</v>
      </c>
      <c r="J30" s="14">
        <v>13.3901792452222</v>
      </c>
    </row>
    <row r="31" spans="1:10" x14ac:dyDescent="0.2">
      <c r="A31" s="21" t="s">
        <v>16</v>
      </c>
      <c r="B31" s="24"/>
      <c r="C31" s="24"/>
      <c r="D31" s="24"/>
      <c r="E31" s="24"/>
      <c r="F31" s="24"/>
      <c r="G31" s="24"/>
      <c r="H31" s="24"/>
      <c r="I31" s="24"/>
      <c r="J31" s="24"/>
    </row>
    <row r="32" spans="1:10" x14ac:dyDescent="0.2">
      <c r="A32" s="22" t="s">
        <v>120</v>
      </c>
      <c r="B32" s="14">
        <v>4.5328200454253302</v>
      </c>
      <c r="C32" s="14">
        <v>5.4388068414982698</v>
      </c>
      <c r="D32" s="14">
        <v>5.7621252086987598</v>
      </c>
      <c r="E32" s="14">
        <v>6.8371941674513304</v>
      </c>
      <c r="F32" s="14">
        <v>5.7586933081907299</v>
      </c>
      <c r="G32" s="14">
        <v>3.48177623358584</v>
      </c>
      <c r="H32" s="14">
        <v>2.4313910215141998</v>
      </c>
      <c r="I32" s="14">
        <v>1.4173410629165599</v>
      </c>
      <c r="J32" s="14">
        <v>2.0123968807848298</v>
      </c>
    </row>
    <row r="33" spans="1:10" x14ac:dyDescent="0.2">
      <c r="A33" s="22" t="s">
        <v>121</v>
      </c>
      <c r="B33" s="14">
        <v>0.61811182437618195</v>
      </c>
      <c r="C33" s="14">
        <v>0.34715788349989002</v>
      </c>
      <c r="D33" s="14">
        <v>0.171152233921745</v>
      </c>
      <c r="E33" s="14">
        <v>0.33763921814574399</v>
      </c>
      <c r="F33" s="14">
        <v>0.193802178641034</v>
      </c>
      <c r="G33" s="14">
        <v>0.108805507299557</v>
      </c>
      <c r="H33" s="14">
        <v>5.3437165308004499E-2</v>
      </c>
      <c r="I33" s="14">
        <v>0.10498822688270799</v>
      </c>
      <c r="J33" s="14">
        <v>0</v>
      </c>
    </row>
    <row r="34" spans="1:10" x14ac:dyDescent="0.2">
      <c r="A34" s="22" t="s">
        <v>122</v>
      </c>
      <c r="B34" s="14">
        <v>2.94338963988658</v>
      </c>
      <c r="C34" s="14">
        <v>0.838964885124733</v>
      </c>
      <c r="D34" s="14">
        <v>1.3406924990536699</v>
      </c>
      <c r="E34" s="14">
        <v>1.0691908574615201</v>
      </c>
      <c r="F34" s="14">
        <v>0.49834845936265898</v>
      </c>
      <c r="G34" s="14">
        <v>0.51682615967289802</v>
      </c>
      <c r="H34" s="14">
        <v>0.37406015715603103</v>
      </c>
      <c r="I34" s="14">
        <v>0.10498822688270799</v>
      </c>
      <c r="J34" s="14">
        <v>0.103199840040248</v>
      </c>
    </row>
    <row r="35" spans="1:10" x14ac:dyDescent="0.2">
      <c r="A35" s="21" t="s">
        <v>17</v>
      </c>
      <c r="B35" s="24"/>
      <c r="C35" s="24"/>
      <c r="D35" s="24"/>
      <c r="E35" s="24"/>
      <c r="F35" s="24"/>
      <c r="G35" s="24"/>
      <c r="H35" s="24"/>
      <c r="I35" s="24"/>
      <c r="J35" s="24"/>
    </row>
    <row r="36" spans="1:10" x14ac:dyDescent="0.2">
      <c r="A36" s="22" t="s">
        <v>120</v>
      </c>
      <c r="B36" s="14">
        <v>23.076174776710801</v>
      </c>
      <c r="C36" s="14">
        <v>30.723472689740198</v>
      </c>
      <c r="D36" s="14">
        <v>33.745515454904101</v>
      </c>
      <c r="E36" s="14">
        <v>36.042986537058198</v>
      </c>
      <c r="F36" s="14">
        <v>37.569936630840502</v>
      </c>
      <c r="G36" s="14">
        <v>41.482099657956297</v>
      </c>
      <c r="H36" s="14">
        <v>41.3069287830875</v>
      </c>
      <c r="I36" s="14">
        <v>36.063455934210197</v>
      </c>
      <c r="J36" s="14">
        <v>36.042544134056598</v>
      </c>
    </row>
    <row r="37" spans="1:10" x14ac:dyDescent="0.2">
      <c r="A37" s="22" t="s">
        <v>121</v>
      </c>
      <c r="B37" s="14">
        <v>6.29885382935728</v>
      </c>
      <c r="C37" s="14">
        <v>10.327947034121699</v>
      </c>
      <c r="D37" s="14">
        <v>13.2928235012555</v>
      </c>
      <c r="E37" s="14">
        <v>16.3755020800686</v>
      </c>
      <c r="F37" s="14">
        <v>14.922767755359599</v>
      </c>
      <c r="G37" s="14">
        <v>15.5591875438367</v>
      </c>
      <c r="H37" s="14">
        <v>16.0044310097473</v>
      </c>
      <c r="I37" s="14">
        <v>13.1497754170592</v>
      </c>
      <c r="J37" s="14">
        <v>12.590380484910201</v>
      </c>
    </row>
    <row r="38" spans="1:10" x14ac:dyDescent="0.2">
      <c r="A38" s="23" t="s">
        <v>122</v>
      </c>
      <c r="B38" s="16">
        <v>15.953171848185301</v>
      </c>
      <c r="C38" s="16">
        <v>19.9037186539937</v>
      </c>
      <c r="D38" s="16">
        <v>20.081862113484799</v>
      </c>
      <c r="E38" s="16">
        <v>18.204381178358101</v>
      </c>
      <c r="F38" s="16">
        <v>20.792205165631</v>
      </c>
      <c r="G38" s="16">
        <v>21.0538656624644</v>
      </c>
      <c r="H38" s="16">
        <v>21.107680296661801</v>
      </c>
      <c r="I38" s="16">
        <v>18.897880838887399</v>
      </c>
      <c r="J38" s="16">
        <v>17.208573326711299</v>
      </c>
    </row>
    <row r="39" spans="1:10" x14ac:dyDescent="0.2">
      <c r="A39" s="9" t="s">
        <v>19</v>
      </c>
    </row>
    <row r="40" spans="1:10" x14ac:dyDescent="0.2">
      <c r="A40" s="22" t="s">
        <v>120</v>
      </c>
      <c r="B40" s="14">
        <v>69.409638003684293</v>
      </c>
      <c r="C40" s="14">
        <v>92.106864101119001</v>
      </c>
      <c r="D40" s="14">
        <v>102.43296202303399</v>
      </c>
      <c r="E40" s="14">
        <v>116.96389554993701</v>
      </c>
      <c r="F40" s="14">
        <v>111.965486084299</v>
      </c>
      <c r="G40" s="14">
        <v>103.893853975062</v>
      </c>
      <c r="H40" s="14">
        <v>96.409636582573498</v>
      </c>
      <c r="I40" s="14">
        <v>79.431815795114005</v>
      </c>
      <c r="J40" s="14">
        <v>80.256841783879906</v>
      </c>
    </row>
    <row r="41" spans="1:10" x14ac:dyDescent="0.2">
      <c r="A41" s="22" t="s">
        <v>121</v>
      </c>
      <c r="B41" s="14">
        <v>10.1637574927462</v>
      </c>
      <c r="C41" s="14">
        <v>14.6845137118395</v>
      </c>
      <c r="D41" s="14">
        <v>17.696975677822401</v>
      </c>
      <c r="E41" s="14">
        <v>22.093784173350102</v>
      </c>
      <c r="F41" s="14">
        <v>19.137571744177201</v>
      </c>
      <c r="G41" s="14">
        <v>19.949299904256499</v>
      </c>
      <c r="H41" s="14">
        <v>19.689110491602801</v>
      </c>
      <c r="I41" s="14">
        <v>16.599958955589301</v>
      </c>
      <c r="J41" s="14">
        <v>15.514333727738901</v>
      </c>
    </row>
    <row r="42" spans="1:10" x14ac:dyDescent="0.2">
      <c r="A42" s="22" t="s">
        <v>122</v>
      </c>
      <c r="B42" s="14">
        <v>27.4449922213091</v>
      </c>
      <c r="C42" s="14">
        <v>30.8794345483253</v>
      </c>
      <c r="D42" s="14">
        <v>36.8549166374588</v>
      </c>
      <c r="E42" s="14">
        <v>34.730450397959899</v>
      </c>
      <c r="F42" s="14">
        <v>38.889897887957801</v>
      </c>
      <c r="G42" s="14">
        <v>39.872350729691597</v>
      </c>
      <c r="H42" s="14">
        <v>38.476232937124301</v>
      </c>
      <c r="I42" s="14">
        <v>37.830699144216403</v>
      </c>
      <c r="J42" s="14">
        <v>34.633761030032403</v>
      </c>
    </row>
    <row r="43" spans="1:10" x14ac:dyDescent="0.2">
      <c r="A43" s="21" t="s">
        <v>15</v>
      </c>
      <c r="B43" s="24"/>
      <c r="C43" s="24"/>
      <c r="D43" s="24"/>
      <c r="E43" s="24"/>
      <c r="F43" s="24"/>
      <c r="G43" s="24"/>
      <c r="H43" s="24"/>
      <c r="I43" s="24"/>
      <c r="J43" s="24"/>
    </row>
    <row r="44" spans="1:10" x14ac:dyDescent="0.2">
      <c r="A44" s="22" t="s">
        <v>120</v>
      </c>
      <c r="B44" s="14">
        <v>39.060715070161997</v>
      </c>
      <c r="C44" s="14">
        <v>52.1370163026073</v>
      </c>
      <c r="D44" s="14">
        <v>58.521307420587199</v>
      </c>
      <c r="E44" s="14">
        <v>68.455402623208897</v>
      </c>
      <c r="F44" s="14">
        <v>63.319703159155999</v>
      </c>
      <c r="G44" s="14">
        <v>52.681901194529999</v>
      </c>
      <c r="H44" s="14">
        <v>47.393029049813599</v>
      </c>
      <c r="I44" s="14">
        <v>35.831618721211001</v>
      </c>
      <c r="J44" s="14">
        <v>36.399013745848897</v>
      </c>
    </row>
    <row r="45" spans="1:10" x14ac:dyDescent="0.2">
      <c r="A45" s="22" t="s">
        <v>121</v>
      </c>
      <c r="B45" s="14">
        <v>2.36300244229114</v>
      </c>
      <c r="C45" s="14">
        <v>3.0208142492926999</v>
      </c>
      <c r="D45" s="14">
        <v>3.0597574770066802</v>
      </c>
      <c r="E45" s="14">
        <v>3.5600070439223299</v>
      </c>
      <c r="F45" s="14">
        <v>2.2451899811604501</v>
      </c>
      <c r="G45" s="14">
        <v>2.1524244633539902</v>
      </c>
      <c r="H45" s="14">
        <v>1.4947230477918401</v>
      </c>
      <c r="I45" s="14">
        <v>0.93627817280000603</v>
      </c>
      <c r="J45" s="14">
        <v>0.94478314367640504</v>
      </c>
    </row>
    <row r="46" spans="1:10" x14ac:dyDescent="0.2">
      <c r="A46" s="22" t="s">
        <v>122</v>
      </c>
      <c r="B46" s="14">
        <v>6.4626693301215496</v>
      </c>
      <c r="C46" s="14">
        <v>8.2792686832466504</v>
      </c>
      <c r="D46" s="14">
        <v>13.148687536325999</v>
      </c>
      <c r="E46" s="14">
        <v>12.8540712349257</v>
      </c>
      <c r="F46" s="14">
        <v>14.834290946953001</v>
      </c>
      <c r="G46" s="14">
        <v>16.090685317512101</v>
      </c>
      <c r="H46" s="14">
        <v>14.844146129794799</v>
      </c>
      <c r="I46" s="14">
        <v>16.1444722769298</v>
      </c>
      <c r="J46" s="14">
        <v>15.0916675845152</v>
      </c>
    </row>
    <row r="47" spans="1:10" x14ac:dyDescent="0.2">
      <c r="A47" s="21" t="s">
        <v>16</v>
      </c>
      <c r="B47" s="24"/>
      <c r="C47" s="24"/>
      <c r="D47" s="24"/>
      <c r="E47" s="24"/>
      <c r="F47" s="24"/>
      <c r="G47" s="24"/>
      <c r="H47" s="24"/>
      <c r="I47" s="24"/>
      <c r="J47" s="24"/>
    </row>
    <row r="48" spans="1:10" x14ac:dyDescent="0.2">
      <c r="A48" s="22" t="s">
        <v>120</v>
      </c>
      <c r="B48" s="14">
        <v>5.2099933366178099</v>
      </c>
      <c r="C48" s="14">
        <v>6.2374220147432498</v>
      </c>
      <c r="D48" s="14">
        <v>6.8086495209067603</v>
      </c>
      <c r="E48" s="14">
        <v>8.0439853816871096</v>
      </c>
      <c r="F48" s="14">
        <v>6.94939756073473</v>
      </c>
      <c r="G48" s="14">
        <v>4.3310980055293697</v>
      </c>
      <c r="H48" s="14">
        <v>2.9379039215218898</v>
      </c>
      <c r="I48" s="14">
        <v>1.89786116108109</v>
      </c>
      <c r="J48" s="14">
        <v>2.3619578591910102</v>
      </c>
    </row>
    <row r="49" spans="1:10" x14ac:dyDescent="0.2">
      <c r="A49" s="22" t="s">
        <v>121</v>
      </c>
      <c r="B49" s="14">
        <v>0.65480790569513503</v>
      </c>
      <c r="C49" s="14">
        <v>0.39158703231572001</v>
      </c>
      <c r="D49" s="14">
        <v>0.275653826757359</v>
      </c>
      <c r="E49" s="14">
        <v>0.46198564692121902</v>
      </c>
      <c r="F49" s="14">
        <v>0.24055606941004801</v>
      </c>
      <c r="G49" s="14">
        <v>0.10499631528556</v>
      </c>
      <c r="H49" s="14">
        <v>0.103084348123575</v>
      </c>
      <c r="I49" s="14">
        <v>0.15182889288648699</v>
      </c>
      <c r="J49" s="14">
        <v>0</v>
      </c>
    </row>
    <row r="50" spans="1:10" x14ac:dyDescent="0.2">
      <c r="A50" s="22" t="s">
        <v>122</v>
      </c>
      <c r="B50" s="14">
        <v>3.3025094374189399</v>
      </c>
      <c r="C50" s="14">
        <v>0.92302657617276795</v>
      </c>
      <c r="D50" s="14">
        <v>1.5436614298412099</v>
      </c>
      <c r="E50" s="14">
        <v>1.30443006189521</v>
      </c>
      <c r="F50" s="14">
        <v>0.58802594744678505</v>
      </c>
      <c r="G50" s="14">
        <v>0.603728812891973</v>
      </c>
      <c r="H50" s="14">
        <v>0.46387956655608698</v>
      </c>
      <c r="I50" s="14">
        <v>0.101219261924325</v>
      </c>
      <c r="J50" s="14">
        <v>0.14917628584364301</v>
      </c>
    </row>
    <row r="51" spans="1:10" x14ac:dyDescent="0.2">
      <c r="A51" s="21" t="s">
        <v>17</v>
      </c>
      <c r="B51" s="24"/>
      <c r="C51" s="24"/>
      <c r="D51" s="24"/>
      <c r="E51" s="24"/>
      <c r="F51" s="24"/>
      <c r="G51" s="24"/>
      <c r="H51" s="24"/>
      <c r="I51" s="24"/>
      <c r="J51" s="24"/>
    </row>
    <row r="52" spans="1:10" x14ac:dyDescent="0.2">
      <c r="A52" s="22" t="s">
        <v>120</v>
      </c>
      <c r="B52" s="14">
        <v>25.1389295969045</v>
      </c>
      <c r="C52" s="14">
        <v>33.732425783768399</v>
      </c>
      <c r="D52" s="14">
        <v>37.103005081540502</v>
      </c>
      <c r="E52" s="14">
        <v>40.464507545040902</v>
      </c>
      <c r="F52" s="14">
        <v>41.6963853644084</v>
      </c>
      <c r="G52" s="14">
        <v>46.880854775002703</v>
      </c>
      <c r="H52" s="14">
        <v>46.078703611237998</v>
      </c>
      <c r="I52" s="14">
        <v>41.702335912821901</v>
      </c>
      <c r="J52" s="14">
        <v>41.495870178840001</v>
      </c>
    </row>
    <row r="53" spans="1:10" x14ac:dyDescent="0.2">
      <c r="A53" s="22" t="s">
        <v>121</v>
      </c>
      <c r="B53" s="14">
        <v>7.1459471447599503</v>
      </c>
      <c r="C53" s="14">
        <v>11.2721124302311</v>
      </c>
      <c r="D53" s="14">
        <v>14.3615643740584</v>
      </c>
      <c r="E53" s="14">
        <v>18.071791482506502</v>
      </c>
      <c r="F53" s="14">
        <v>16.6518256936067</v>
      </c>
      <c r="G53" s="14">
        <v>17.6918791256169</v>
      </c>
      <c r="H53" s="14">
        <v>18.091303095687401</v>
      </c>
      <c r="I53" s="14">
        <v>15.5118518899028</v>
      </c>
      <c r="J53" s="14">
        <v>14.569550584062499</v>
      </c>
    </row>
    <row r="54" spans="1:10" x14ac:dyDescent="0.2">
      <c r="A54" s="23" t="s">
        <v>122</v>
      </c>
      <c r="B54" s="16">
        <v>17.679813453768599</v>
      </c>
      <c r="C54" s="16">
        <v>21.677139288905899</v>
      </c>
      <c r="D54" s="16">
        <v>22.162567671291601</v>
      </c>
      <c r="E54" s="16">
        <v>20.571949101139001</v>
      </c>
      <c r="F54" s="16">
        <v>23.467580993557998</v>
      </c>
      <c r="G54" s="16">
        <v>23.177936599287499</v>
      </c>
      <c r="H54" s="16">
        <v>23.168207240773501</v>
      </c>
      <c r="I54" s="16">
        <v>21.5850076053623</v>
      </c>
      <c r="J54" s="16">
        <v>19.392917159673601</v>
      </c>
    </row>
    <row r="56" spans="1:10" x14ac:dyDescent="0.2">
      <c r="A56" s="13" t="s">
        <v>20</v>
      </c>
    </row>
    <row r="57" spans="1:10" x14ac:dyDescent="0.2">
      <c r="A57" s="13" t="s">
        <v>123</v>
      </c>
    </row>
    <row r="58" spans="1:10" x14ac:dyDescent="0.2">
      <c r="A58" s="13" t="s">
        <v>124</v>
      </c>
    </row>
    <row r="59" spans="1:10" x14ac:dyDescent="0.2">
      <c r="A59" s="26" t="s">
        <v>125</v>
      </c>
    </row>
    <row r="60" spans="1:10" x14ac:dyDescent="0.2">
      <c r="A60" s="26" t="s">
        <v>126</v>
      </c>
    </row>
    <row r="61" spans="1:10" x14ac:dyDescent="0.2">
      <c r="A61" s="26" t="s">
        <v>127</v>
      </c>
    </row>
    <row r="62" spans="1:10" x14ac:dyDescent="0.2">
      <c r="A62" s="13" t="s">
        <v>28</v>
      </c>
    </row>
    <row r="63" spans="1:10" x14ac:dyDescent="0.2">
      <c r="A63" s="13"/>
    </row>
    <row r="64" spans="1:10" x14ac:dyDescent="0.2">
      <c r="A64" s="13" t="s">
        <v>141</v>
      </c>
    </row>
    <row r="65" spans="1:1" x14ac:dyDescent="0.2">
      <c r="A65" s="13" t="s">
        <v>276</v>
      </c>
    </row>
  </sheetData>
  <mergeCells count="1">
    <mergeCell ref="B6:J6"/>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J66"/>
  <sheetViews>
    <sheetView showGridLines="0" workbookViewId="0">
      <pane xSplit="1" ySplit="6" topLeftCell="B3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HYPERLINK("#'Contents'!A38", "Link to contents")</f>
        <v>Link to contents</v>
      </c>
    </row>
    <row r="3" spans="1:10" ht="15" x14ac:dyDescent="0.25">
      <c r="A3" s="2" t="s">
        <v>131</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row>
    <row r="8" spans="1:10" x14ac:dyDescent="0.2">
      <c r="A8" s="22" t="s">
        <v>120</v>
      </c>
      <c r="B8" s="17">
        <v>252.41643059490099</v>
      </c>
      <c r="C8" s="17">
        <v>242.86542923433899</v>
      </c>
      <c r="D8" s="17">
        <v>248.10110294117601</v>
      </c>
      <c r="E8" s="17">
        <v>257.67474048442898</v>
      </c>
      <c r="F8" s="17">
        <v>285.84776119403</v>
      </c>
      <c r="G8" s="17">
        <v>324.99656946826798</v>
      </c>
      <c r="H8" s="17">
        <v>340.76459510357802</v>
      </c>
      <c r="I8" s="17">
        <v>357.60323159784599</v>
      </c>
      <c r="J8" s="17">
        <v>360.64097363083198</v>
      </c>
    </row>
    <row r="9" spans="1:10" x14ac:dyDescent="0.2">
      <c r="A9" s="22" t="s">
        <v>121</v>
      </c>
      <c r="B9" s="17">
        <v>120.961538461538</v>
      </c>
      <c r="C9" s="17">
        <v>137.62857142857101</v>
      </c>
      <c r="D9" s="17">
        <v>131</v>
      </c>
      <c r="E9" s="17">
        <v>116.677083333333</v>
      </c>
      <c r="F9" s="17">
        <v>151.625</v>
      </c>
      <c r="G9" s="17">
        <v>171.04807692307699</v>
      </c>
      <c r="H9" s="17">
        <v>162.982300884956</v>
      </c>
      <c r="I9" s="17">
        <v>167.375</v>
      </c>
      <c r="J9" s="17">
        <v>139.340425531915</v>
      </c>
    </row>
    <row r="10" spans="1:10" x14ac:dyDescent="0.2">
      <c r="A10" s="22" t="s">
        <v>122</v>
      </c>
      <c r="B10" s="17">
        <v>74.826530612244895</v>
      </c>
      <c r="C10" s="17">
        <v>113.55140186915899</v>
      </c>
      <c r="D10" s="17">
        <v>145.618279569892</v>
      </c>
      <c r="E10" s="17">
        <v>144.286458333333</v>
      </c>
      <c r="F10" s="17">
        <v>153.28877005347599</v>
      </c>
      <c r="G10" s="17">
        <v>173.133663366337</v>
      </c>
      <c r="H10" s="17">
        <v>199.33888888888899</v>
      </c>
      <c r="I10" s="17">
        <v>181.90476190476201</v>
      </c>
      <c r="J10" s="17">
        <v>163.62303664921501</v>
      </c>
    </row>
    <row r="11" spans="1:10" x14ac:dyDescent="0.2">
      <c r="A11" s="21" t="s">
        <v>15</v>
      </c>
      <c r="B11" s="25"/>
      <c r="C11" s="25"/>
      <c r="D11" s="25"/>
      <c r="E11" s="25"/>
      <c r="F11" s="25"/>
      <c r="G11" s="25"/>
      <c r="H11" s="25"/>
      <c r="I11" s="25"/>
      <c r="J11" s="25"/>
    </row>
    <row r="12" spans="1:10" x14ac:dyDescent="0.2">
      <c r="A12" s="22" t="s">
        <v>120</v>
      </c>
      <c r="B12" s="17">
        <v>231.19196428571399</v>
      </c>
      <c r="C12" s="17">
        <v>200.865724381625</v>
      </c>
      <c r="D12" s="17">
        <v>207.872282608696</v>
      </c>
      <c r="E12" s="17">
        <v>231.833802816901</v>
      </c>
      <c r="F12" s="17">
        <v>255.11428571428601</v>
      </c>
      <c r="G12" s="17">
        <v>304.521994134897</v>
      </c>
      <c r="H12" s="17">
        <v>305.61678832116797</v>
      </c>
      <c r="I12" s="17">
        <v>302.11698113207501</v>
      </c>
      <c r="J12" s="17">
        <v>307.828451882845</v>
      </c>
    </row>
    <row r="13" spans="1:10" x14ac:dyDescent="0.2">
      <c r="A13" s="22" t="s">
        <v>121</v>
      </c>
      <c r="B13" s="17">
        <v>62.230769230769198</v>
      </c>
      <c r="C13" s="17">
        <v>96.705882352941202</v>
      </c>
      <c r="D13" s="17">
        <v>61.571428571428598</v>
      </c>
      <c r="E13" s="17">
        <v>19.375</v>
      </c>
      <c r="F13" s="17">
        <v>37.923076923076898</v>
      </c>
      <c r="G13" s="17">
        <v>65.5</v>
      </c>
      <c r="H13" s="17">
        <v>83.923076923076906</v>
      </c>
      <c r="I13" s="17">
        <v>55.6666666666667</v>
      </c>
      <c r="J13" s="17">
        <v>85.285714285714306</v>
      </c>
    </row>
    <row r="14" spans="1:10" x14ac:dyDescent="0.2">
      <c r="A14" s="22" t="s">
        <v>122</v>
      </c>
      <c r="B14" s="17">
        <v>39.44</v>
      </c>
      <c r="C14" s="17">
        <v>78.46875</v>
      </c>
      <c r="D14" s="17">
        <v>68.028571428571396</v>
      </c>
      <c r="E14" s="17">
        <v>96.891566265060206</v>
      </c>
      <c r="F14" s="17">
        <v>101.51315789473701</v>
      </c>
      <c r="G14" s="17">
        <v>138.05000000000001</v>
      </c>
      <c r="H14" s="17">
        <v>133.944444444444</v>
      </c>
      <c r="I14" s="17">
        <v>122.75824175824199</v>
      </c>
      <c r="J14" s="17">
        <v>133.15476190476201</v>
      </c>
    </row>
    <row r="15" spans="1:10" x14ac:dyDescent="0.2">
      <c r="A15" s="21" t="s">
        <v>16</v>
      </c>
      <c r="B15" s="25"/>
      <c r="C15" s="25"/>
      <c r="D15" s="25"/>
      <c r="E15" s="25"/>
      <c r="F15" s="25"/>
      <c r="G15" s="25"/>
      <c r="H15" s="25"/>
      <c r="I15" s="25"/>
      <c r="J15" s="25"/>
    </row>
    <row r="16" spans="1:10" x14ac:dyDescent="0.2">
      <c r="A16" s="22" t="s">
        <v>120</v>
      </c>
      <c r="B16" s="17">
        <v>174.5</v>
      </c>
      <c r="C16" s="17">
        <v>209.625</v>
      </c>
      <c r="D16" s="17">
        <v>189.75</v>
      </c>
      <c r="E16" s="17">
        <v>184.67307692307699</v>
      </c>
      <c r="F16" s="17">
        <v>209.18181818181799</v>
      </c>
      <c r="G16" s="17">
        <v>275.57499999999999</v>
      </c>
      <c r="H16" s="17">
        <v>318.59375</v>
      </c>
      <c r="I16" s="17">
        <v>258.54545454545502</v>
      </c>
      <c r="J16" s="17">
        <v>272.941176470588</v>
      </c>
    </row>
    <row r="17" spans="1:10" x14ac:dyDescent="0.2">
      <c r="A17" s="22" t="s">
        <v>121</v>
      </c>
      <c r="B17" s="17">
        <v>25.75</v>
      </c>
      <c r="C17" s="17" t="s">
        <v>72</v>
      </c>
      <c r="D17" s="17" t="s">
        <v>72</v>
      </c>
      <c r="E17" s="17">
        <v>23</v>
      </c>
      <c r="F17" s="17" t="s">
        <v>72</v>
      </c>
      <c r="G17" s="17" t="s">
        <v>72</v>
      </c>
      <c r="H17" s="17" t="s">
        <v>72</v>
      </c>
      <c r="I17" s="17" t="s">
        <v>72</v>
      </c>
      <c r="J17" s="17" t="s">
        <v>72</v>
      </c>
    </row>
    <row r="18" spans="1:10" x14ac:dyDescent="0.2">
      <c r="A18" s="22" t="s">
        <v>122</v>
      </c>
      <c r="B18" s="17">
        <v>11.5294117647059</v>
      </c>
      <c r="C18" s="17" t="s">
        <v>72</v>
      </c>
      <c r="D18" s="17">
        <v>57.142857142857103</v>
      </c>
      <c r="E18" s="17">
        <v>73.818181818181799</v>
      </c>
      <c r="F18" s="17">
        <v>76</v>
      </c>
      <c r="G18" s="17" t="s">
        <v>72</v>
      </c>
      <c r="H18" s="17" t="s">
        <v>72</v>
      </c>
      <c r="I18" s="17" t="s">
        <v>72</v>
      </c>
      <c r="J18" s="17" t="s">
        <v>72</v>
      </c>
    </row>
    <row r="19" spans="1:10" x14ac:dyDescent="0.2">
      <c r="A19" s="21" t="s">
        <v>17</v>
      </c>
      <c r="B19" s="25"/>
      <c r="C19" s="25"/>
      <c r="D19" s="25"/>
      <c r="E19" s="25"/>
      <c r="F19" s="25"/>
      <c r="G19" s="25"/>
      <c r="H19" s="25"/>
      <c r="I19" s="25"/>
      <c r="J19" s="25"/>
    </row>
    <row r="20" spans="1:10" x14ac:dyDescent="0.2">
      <c r="A20" s="22" t="s">
        <v>120</v>
      </c>
      <c r="B20" s="17">
        <v>321.08910891089101</v>
      </c>
      <c r="C20" s="17">
        <v>354.5</v>
      </c>
      <c r="D20" s="17">
        <v>368.85</v>
      </c>
      <c r="E20" s="17">
        <v>333.52046783625701</v>
      </c>
      <c r="F20" s="17">
        <v>373.66666666666703</v>
      </c>
      <c r="G20" s="17">
        <v>369.34653465346503</v>
      </c>
      <c r="H20" s="17">
        <v>386.72</v>
      </c>
      <c r="I20" s="17">
        <v>420.13333333333298</v>
      </c>
      <c r="J20" s="17">
        <v>420.18987341772203</v>
      </c>
    </row>
    <row r="21" spans="1:10" x14ac:dyDescent="0.2">
      <c r="A21" s="22" t="s">
        <v>121</v>
      </c>
      <c r="B21" s="17">
        <v>153.65714285714299</v>
      </c>
      <c r="C21" s="17">
        <v>153.38461538461499</v>
      </c>
      <c r="D21" s="17">
        <v>163.80000000000001</v>
      </c>
      <c r="E21" s="17">
        <v>156.529411764706</v>
      </c>
      <c r="F21" s="17">
        <v>170.03409090909099</v>
      </c>
      <c r="G21" s="17">
        <v>179.84375</v>
      </c>
      <c r="H21" s="17">
        <v>174.78787878787901</v>
      </c>
      <c r="I21" s="17">
        <v>174.19008264462801</v>
      </c>
      <c r="J21" s="17">
        <v>143.68965517241401</v>
      </c>
    </row>
    <row r="22" spans="1:10" x14ac:dyDescent="0.2">
      <c r="A22" s="23" t="s">
        <v>122</v>
      </c>
      <c r="B22" s="19">
        <v>109.83928571428601</v>
      </c>
      <c r="C22" s="19">
        <v>131.305555555556</v>
      </c>
      <c r="D22" s="19">
        <v>201.128440366972</v>
      </c>
      <c r="E22" s="19">
        <v>192.33673469387799</v>
      </c>
      <c r="F22" s="19">
        <v>194.05660377358501</v>
      </c>
      <c r="G22" s="19">
        <v>200.28571428571399</v>
      </c>
      <c r="H22" s="19">
        <v>246.97169811320799</v>
      </c>
      <c r="I22" s="19">
        <v>220.35</v>
      </c>
      <c r="J22" s="19">
        <v>192.11538461538501</v>
      </c>
    </row>
    <row r="23" spans="1:10" x14ac:dyDescent="0.2">
      <c r="A23" s="9" t="s">
        <v>18</v>
      </c>
    </row>
    <row r="24" spans="1:10" x14ac:dyDescent="0.2">
      <c r="A24" s="22" t="s">
        <v>120</v>
      </c>
      <c r="B24" s="17">
        <v>354.08494208494199</v>
      </c>
      <c r="C24" s="17">
        <v>328.61351590106</v>
      </c>
      <c r="D24" s="17">
        <v>334.269829771822</v>
      </c>
      <c r="E24" s="17">
        <v>333.653233669158</v>
      </c>
      <c r="F24" s="17">
        <v>340.05561613958599</v>
      </c>
      <c r="G24" s="17">
        <v>367.73762077294703</v>
      </c>
      <c r="H24" s="17">
        <v>403.52867322701098</v>
      </c>
      <c r="I24" s="17">
        <v>430.44572368421098</v>
      </c>
      <c r="J24" s="17">
        <v>487.744340359094</v>
      </c>
    </row>
    <row r="25" spans="1:10" x14ac:dyDescent="0.2">
      <c r="A25" s="22" t="s">
        <v>121</v>
      </c>
      <c r="B25" s="17">
        <v>166.41114982578401</v>
      </c>
      <c r="C25" s="17">
        <v>150.667560321716</v>
      </c>
      <c r="D25" s="17">
        <v>154.32660550458701</v>
      </c>
      <c r="E25" s="17">
        <v>174.00673400673401</v>
      </c>
      <c r="F25" s="17">
        <v>195.93730407523501</v>
      </c>
      <c r="G25" s="17">
        <v>220.141524105754</v>
      </c>
      <c r="H25" s="17">
        <v>192.130630630631</v>
      </c>
      <c r="I25" s="17">
        <v>220.17152658662101</v>
      </c>
      <c r="J25" s="17">
        <v>207.11728395061701</v>
      </c>
    </row>
    <row r="26" spans="1:10" x14ac:dyDescent="0.2">
      <c r="A26" s="22" t="s">
        <v>122</v>
      </c>
      <c r="B26" s="17">
        <v>192.40570719602999</v>
      </c>
      <c r="C26" s="17">
        <v>181.40373395565899</v>
      </c>
      <c r="D26" s="17">
        <v>183.69454887218001</v>
      </c>
      <c r="E26" s="17">
        <v>224.36106032906801</v>
      </c>
      <c r="F26" s="17">
        <v>211.14767547857801</v>
      </c>
      <c r="G26" s="17">
        <v>215.27145214521499</v>
      </c>
      <c r="H26" s="17">
        <v>250.81273692191101</v>
      </c>
      <c r="I26" s="17">
        <v>247.73157051282101</v>
      </c>
      <c r="J26" s="17">
        <v>291.92</v>
      </c>
    </row>
    <row r="27" spans="1:10" x14ac:dyDescent="0.2">
      <c r="A27" s="21" t="s">
        <v>15</v>
      </c>
      <c r="B27" s="25"/>
      <c r="C27" s="25"/>
      <c r="D27" s="25"/>
      <c r="E27" s="25"/>
      <c r="F27" s="25"/>
      <c r="G27" s="25"/>
      <c r="H27" s="25"/>
      <c r="I27" s="25"/>
      <c r="J27" s="25"/>
    </row>
    <row r="28" spans="1:10" x14ac:dyDescent="0.2">
      <c r="A28" s="22" t="s">
        <v>120</v>
      </c>
      <c r="B28" s="17">
        <v>291.06583629893203</v>
      </c>
      <c r="C28" s="17">
        <v>269.172859450727</v>
      </c>
      <c r="D28" s="17">
        <v>273.08880308880299</v>
      </c>
      <c r="E28" s="17">
        <v>278.73699095022602</v>
      </c>
      <c r="F28" s="17">
        <v>287.47940768162903</v>
      </c>
      <c r="G28" s="17">
        <v>313.97168239866699</v>
      </c>
      <c r="H28" s="17">
        <v>352.46419437340199</v>
      </c>
      <c r="I28" s="17">
        <v>358.44318936877102</v>
      </c>
      <c r="J28" s="17">
        <v>396.262895174709</v>
      </c>
    </row>
    <row r="29" spans="1:10" x14ac:dyDescent="0.2">
      <c r="A29" s="22" t="s">
        <v>121</v>
      </c>
      <c r="B29" s="17">
        <v>83.380281690140805</v>
      </c>
      <c r="C29" s="17">
        <v>52.8888888888889</v>
      </c>
      <c r="D29" s="17">
        <v>46.07</v>
      </c>
      <c r="E29" s="17">
        <v>57.901098901098898</v>
      </c>
      <c r="F29" s="17">
        <v>91.139240506329102</v>
      </c>
      <c r="G29" s="17">
        <v>90.462686567164198</v>
      </c>
      <c r="H29" s="17">
        <v>139.72131147541</v>
      </c>
      <c r="I29" s="17">
        <v>76.641025641025607</v>
      </c>
      <c r="J29" s="17">
        <v>48.518518518518498</v>
      </c>
    </row>
    <row r="30" spans="1:10" x14ac:dyDescent="0.2">
      <c r="A30" s="22" t="s">
        <v>122</v>
      </c>
      <c r="B30" s="17">
        <v>101.14018691588799</v>
      </c>
      <c r="C30" s="17">
        <v>82.355555555555597</v>
      </c>
      <c r="D30" s="17">
        <v>102.628985507246</v>
      </c>
      <c r="E30" s="17">
        <v>106.591836734694</v>
      </c>
      <c r="F30" s="17">
        <v>100.504830917874</v>
      </c>
      <c r="G30" s="17">
        <v>128.726513569937</v>
      </c>
      <c r="H30" s="17">
        <v>167.513457556936</v>
      </c>
      <c r="I30" s="17">
        <v>179.30797773654899</v>
      </c>
      <c r="J30" s="17">
        <v>185.333333333333</v>
      </c>
    </row>
    <row r="31" spans="1:10" x14ac:dyDescent="0.2">
      <c r="A31" s="21" t="s">
        <v>16</v>
      </c>
      <c r="B31" s="25"/>
      <c r="C31" s="25"/>
      <c r="D31" s="25"/>
      <c r="E31" s="25"/>
      <c r="F31" s="25"/>
      <c r="G31" s="25"/>
      <c r="H31" s="25"/>
      <c r="I31" s="25"/>
      <c r="J31" s="25"/>
    </row>
    <row r="32" spans="1:10" x14ac:dyDescent="0.2">
      <c r="A32" s="22" t="s">
        <v>120</v>
      </c>
      <c r="B32" s="17">
        <v>238.006369426752</v>
      </c>
      <c r="C32" s="17">
        <v>225.572164948454</v>
      </c>
      <c r="D32" s="17">
        <v>225.45664739884401</v>
      </c>
      <c r="E32" s="17">
        <v>218.492385786802</v>
      </c>
      <c r="F32" s="17">
        <v>241.06986899563299</v>
      </c>
      <c r="G32" s="17">
        <v>304.40476190476198</v>
      </c>
      <c r="H32" s="17">
        <v>373.29245283018901</v>
      </c>
      <c r="I32" s="17">
        <v>433.60824742267999</v>
      </c>
      <c r="J32" s="17">
        <v>370.35294117647101</v>
      </c>
    </row>
    <row r="33" spans="1:10" x14ac:dyDescent="0.2">
      <c r="A33" s="22" t="s">
        <v>121</v>
      </c>
      <c r="B33" s="17">
        <v>98.409090909090907</v>
      </c>
      <c r="C33" s="17">
        <v>80.769230769230802</v>
      </c>
      <c r="D33" s="17">
        <v>23.8333333333333</v>
      </c>
      <c r="E33" s="17">
        <v>111.727272727273</v>
      </c>
      <c r="F33" s="17">
        <v>147.5</v>
      </c>
      <c r="G33" s="17">
        <v>62.2</v>
      </c>
      <c r="H33" s="17" t="s">
        <v>72</v>
      </c>
      <c r="I33" s="17" t="s">
        <v>72</v>
      </c>
      <c r="J33" s="17" t="s">
        <v>72</v>
      </c>
    </row>
    <row r="34" spans="1:10" x14ac:dyDescent="0.2">
      <c r="A34" s="22" t="s">
        <v>122</v>
      </c>
      <c r="B34" s="17">
        <v>49.8854166666667</v>
      </c>
      <c r="C34" s="17">
        <v>85.147058823529406</v>
      </c>
      <c r="D34" s="17">
        <v>62.227272727272698</v>
      </c>
      <c r="E34" s="17">
        <v>123.02564102564099</v>
      </c>
      <c r="F34" s="17">
        <v>157.869565217391</v>
      </c>
      <c r="G34" s="17">
        <v>84.3333333333333</v>
      </c>
      <c r="H34" s="17">
        <v>322.92857142857099</v>
      </c>
      <c r="I34" s="17">
        <v>133.222222222222</v>
      </c>
      <c r="J34" s="17">
        <v>394.28571428571399</v>
      </c>
    </row>
    <row r="35" spans="1:10" x14ac:dyDescent="0.2">
      <c r="A35" s="21" t="s">
        <v>17</v>
      </c>
      <c r="B35" s="25"/>
      <c r="C35" s="25"/>
      <c r="D35" s="25"/>
      <c r="E35" s="25"/>
      <c r="F35" s="25"/>
      <c r="G35" s="25"/>
      <c r="H35" s="25"/>
      <c r="I35" s="25"/>
      <c r="J35" s="25"/>
    </row>
    <row r="36" spans="1:10" x14ac:dyDescent="0.2">
      <c r="A36" s="22" t="s">
        <v>120</v>
      </c>
      <c r="B36" s="17">
        <v>466.67383059418501</v>
      </c>
      <c r="C36" s="17">
        <v>441.086538461538</v>
      </c>
      <c r="D36" s="17">
        <v>444.42456479690497</v>
      </c>
      <c r="E36" s="17">
        <v>441.36780575539598</v>
      </c>
      <c r="F36" s="17">
        <v>446.694835680751</v>
      </c>
      <c r="G36" s="17">
        <v>447.7617274758</v>
      </c>
      <c r="H36" s="17">
        <v>468.57948316366497</v>
      </c>
      <c r="I36" s="17">
        <v>505.58970792767701</v>
      </c>
      <c r="J36" s="17">
        <v>576.32161955691402</v>
      </c>
    </row>
    <row r="37" spans="1:10" x14ac:dyDescent="0.2">
      <c r="A37" s="22" t="s">
        <v>121</v>
      </c>
      <c r="B37" s="17">
        <v>204.510309278351</v>
      </c>
      <c r="C37" s="17">
        <v>186.625925925926</v>
      </c>
      <c r="D37" s="17">
        <v>180.76993166286999</v>
      </c>
      <c r="E37" s="17">
        <v>196.873983739837</v>
      </c>
      <c r="F37" s="17">
        <v>211.20360360360399</v>
      </c>
      <c r="G37" s="17">
        <v>236.74080560420299</v>
      </c>
      <c r="H37" s="17">
        <v>197.51827242524899</v>
      </c>
      <c r="I37" s="17">
        <v>231.58780036968599</v>
      </c>
      <c r="J37" s="17">
        <v>216.44662309368201</v>
      </c>
    </row>
    <row r="38" spans="1:10" x14ac:dyDescent="0.2">
      <c r="A38" s="23" t="s">
        <v>122</v>
      </c>
      <c r="B38" s="19">
        <v>259.36693548387098</v>
      </c>
      <c r="C38" s="19">
        <v>224.14381270902999</v>
      </c>
      <c r="D38" s="19">
        <v>233.04592592592601</v>
      </c>
      <c r="E38" s="19">
        <v>299.95324283559597</v>
      </c>
      <c r="F38" s="19">
        <v>282.40757575757601</v>
      </c>
      <c r="G38" s="19">
        <v>277.35674157303401</v>
      </c>
      <c r="H38" s="19">
        <v>298.53041362530399</v>
      </c>
      <c r="I38" s="19">
        <v>301.89</v>
      </c>
      <c r="J38" s="19">
        <v>364.256797583082</v>
      </c>
    </row>
    <row r="39" spans="1:10" x14ac:dyDescent="0.2">
      <c r="A39" s="9" t="s">
        <v>19</v>
      </c>
    </row>
    <row r="40" spans="1:10" x14ac:dyDescent="0.2">
      <c r="A40" s="22" t="s">
        <v>120</v>
      </c>
      <c r="B40" s="17">
        <v>339.28536082474199</v>
      </c>
      <c r="C40" s="17">
        <v>314.90018552875699</v>
      </c>
      <c r="D40" s="17">
        <v>320.08653555219399</v>
      </c>
      <c r="E40" s="17">
        <v>321.63803009575901</v>
      </c>
      <c r="F40" s="17">
        <v>331.68326417703997</v>
      </c>
      <c r="G40" s="17">
        <v>361.34017971758698</v>
      </c>
      <c r="H40" s="17">
        <v>393.94623346751001</v>
      </c>
      <c r="I40" s="17">
        <v>419.16597164303602</v>
      </c>
      <c r="J40" s="17">
        <v>467.23306055646498</v>
      </c>
    </row>
    <row r="41" spans="1:10" x14ac:dyDescent="0.2">
      <c r="A41" s="22" t="s">
        <v>121</v>
      </c>
      <c r="B41" s="17">
        <v>159.439528023599</v>
      </c>
      <c r="C41" s="17">
        <v>148.607223476298</v>
      </c>
      <c r="D41" s="17">
        <v>152.117940199336</v>
      </c>
      <c r="E41" s="17">
        <v>166.03043478260901</v>
      </c>
      <c r="F41" s="17">
        <v>189.72641509434001</v>
      </c>
      <c r="G41" s="17">
        <v>213.30655957162</v>
      </c>
      <c r="H41" s="17">
        <v>187.90243902438999</v>
      </c>
      <c r="I41" s="17">
        <v>210.666666666667</v>
      </c>
      <c r="J41" s="17">
        <v>196.13275862069</v>
      </c>
    </row>
    <row r="42" spans="1:10" x14ac:dyDescent="0.2">
      <c r="A42" s="22" t="s">
        <v>122</v>
      </c>
      <c r="B42" s="17">
        <v>179.65929203539801</v>
      </c>
      <c r="C42" s="17">
        <v>173.872406639004</v>
      </c>
      <c r="D42" s="17">
        <v>178.02879999999999</v>
      </c>
      <c r="E42" s="17">
        <v>212.405909797823</v>
      </c>
      <c r="F42" s="17">
        <v>202.72118380062301</v>
      </c>
      <c r="G42" s="17">
        <v>209.25176803394601</v>
      </c>
      <c r="H42" s="17">
        <v>244.63175450300201</v>
      </c>
      <c r="I42" s="17">
        <v>237.450304259635</v>
      </c>
      <c r="J42" s="17">
        <v>273.29939209726399</v>
      </c>
    </row>
    <row r="43" spans="1:10" x14ac:dyDescent="0.2">
      <c r="A43" s="21" t="s">
        <v>15</v>
      </c>
      <c r="B43" s="25"/>
      <c r="C43" s="25"/>
      <c r="D43" s="25"/>
      <c r="E43" s="25"/>
      <c r="F43" s="25"/>
      <c r="G43" s="25"/>
      <c r="H43" s="25"/>
      <c r="I43" s="25"/>
      <c r="J43" s="25"/>
    </row>
    <row r="44" spans="1:10" x14ac:dyDescent="0.2">
      <c r="A44" s="22" t="s">
        <v>120</v>
      </c>
      <c r="B44" s="17">
        <v>281.11646884273</v>
      </c>
      <c r="C44" s="17">
        <v>256.46351084812602</v>
      </c>
      <c r="D44" s="17">
        <v>260.60197710718001</v>
      </c>
      <c r="E44" s="17">
        <v>270.89401789919901</v>
      </c>
      <c r="F44" s="17">
        <v>282.21270825261502</v>
      </c>
      <c r="G44" s="17">
        <v>312.46732026143798</v>
      </c>
      <c r="H44" s="17">
        <v>345.48041349292703</v>
      </c>
      <c r="I44" s="17">
        <v>350.01016949152501</v>
      </c>
      <c r="J44" s="17">
        <v>381.595419847328</v>
      </c>
    </row>
    <row r="45" spans="1:10" x14ac:dyDescent="0.2">
      <c r="A45" s="22" t="s">
        <v>121</v>
      </c>
      <c r="B45" s="17">
        <v>80.107142857142904</v>
      </c>
      <c r="C45" s="17">
        <v>59.850467289719603</v>
      </c>
      <c r="D45" s="17">
        <v>47.973684210526301</v>
      </c>
      <c r="E45" s="17">
        <v>49.860869565217399</v>
      </c>
      <c r="F45" s="17">
        <v>83.619565217391298</v>
      </c>
      <c r="G45" s="17">
        <v>87.8</v>
      </c>
      <c r="H45" s="17">
        <v>129.91891891891899</v>
      </c>
      <c r="I45" s="17">
        <v>73.844444444444406</v>
      </c>
      <c r="J45" s="17">
        <v>56.088235294117602</v>
      </c>
    </row>
    <row r="46" spans="1:10" x14ac:dyDescent="0.2">
      <c r="A46" s="22" t="s">
        <v>122</v>
      </c>
      <c r="B46" s="17">
        <v>94.686192468619296</v>
      </c>
      <c r="C46" s="17">
        <v>81.871595330739297</v>
      </c>
      <c r="D46" s="17">
        <v>96.792771084337303</v>
      </c>
      <c r="E46" s="17">
        <v>104.896842105263</v>
      </c>
      <c r="F46" s="17">
        <v>100.661224489796</v>
      </c>
      <c r="G46" s="17">
        <v>130.060822898032</v>
      </c>
      <c r="H46" s="17">
        <v>163.15855855855901</v>
      </c>
      <c r="I46" s="17">
        <v>171.13968253968301</v>
      </c>
      <c r="J46" s="17">
        <v>177.21666666666701</v>
      </c>
    </row>
    <row r="47" spans="1:10" x14ac:dyDescent="0.2">
      <c r="A47" s="21" t="s">
        <v>16</v>
      </c>
      <c r="B47" s="25"/>
      <c r="C47" s="25"/>
      <c r="D47" s="25"/>
      <c r="E47" s="25"/>
      <c r="F47" s="25"/>
      <c r="G47" s="25"/>
      <c r="H47" s="25"/>
      <c r="I47" s="25"/>
      <c r="J47" s="25"/>
    </row>
    <row r="48" spans="1:10" x14ac:dyDescent="0.2">
      <c r="A48" s="22" t="s">
        <v>120</v>
      </c>
      <c r="B48" s="17">
        <v>228.39459459459499</v>
      </c>
      <c r="C48" s="17">
        <v>223.31415929203499</v>
      </c>
      <c r="D48" s="17">
        <v>219.30622009569399</v>
      </c>
      <c r="E48" s="17">
        <v>211.429718875502</v>
      </c>
      <c r="F48" s="17">
        <v>234.89436619718299</v>
      </c>
      <c r="G48" s="17">
        <v>298.86057692307702</v>
      </c>
      <c r="H48" s="17">
        <v>360.60869565217399</v>
      </c>
      <c r="I48" s="17">
        <v>401.24369747899198</v>
      </c>
      <c r="J48" s="17">
        <v>346</v>
      </c>
    </row>
    <row r="49" spans="1:10" x14ac:dyDescent="0.2">
      <c r="A49" s="22" t="s">
        <v>121</v>
      </c>
      <c r="B49" s="17">
        <v>87.230769230769198</v>
      </c>
      <c r="C49" s="17">
        <v>76</v>
      </c>
      <c r="D49" s="17">
        <v>21.7777777777778</v>
      </c>
      <c r="E49" s="17">
        <v>88.066666666666706</v>
      </c>
      <c r="F49" s="17">
        <v>129</v>
      </c>
      <c r="G49" s="17">
        <v>62.2</v>
      </c>
      <c r="H49" s="17">
        <v>138</v>
      </c>
      <c r="I49" s="17">
        <v>23.75</v>
      </c>
      <c r="J49" s="17" t="s">
        <v>72</v>
      </c>
    </row>
    <row r="50" spans="1:10" x14ac:dyDescent="0.2">
      <c r="A50" s="22" t="s">
        <v>122</v>
      </c>
      <c r="B50" s="17">
        <v>44.115044247787601</v>
      </c>
      <c r="C50" s="17">
        <v>83.243243243243199</v>
      </c>
      <c r="D50" s="17">
        <v>61.529411764705898</v>
      </c>
      <c r="E50" s="17">
        <v>112.2</v>
      </c>
      <c r="F50" s="17">
        <v>143.25</v>
      </c>
      <c r="G50" s="17">
        <v>77.75</v>
      </c>
      <c r="H50" s="17">
        <v>286.1875</v>
      </c>
      <c r="I50" s="17">
        <v>133.222222222222</v>
      </c>
      <c r="J50" s="17">
        <v>284.7</v>
      </c>
    </row>
    <row r="51" spans="1:10" x14ac:dyDescent="0.2">
      <c r="A51" s="21" t="s">
        <v>17</v>
      </c>
      <c r="B51" s="25"/>
      <c r="C51" s="25"/>
      <c r="D51" s="25"/>
      <c r="E51" s="25"/>
      <c r="F51" s="25"/>
      <c r="G51" s="25"/>
      <c r="H51" s="25"/>
      <c r="I51" s="25"/>
      <c r="J51" s="25"/>
    </row>
    <row r="52" spans="1:10" x14ac:dyDescent="0.2">
      <c r="A52" s="22" t="s">
        <v>120</v>
      </c>
      <c r="B52" s="17">
        <v>450.189461883408</v>
      </c>
      <c r="C52" s="17">
        <v>430.49156118143497</v>
      </c>
      <c r="D52" s="17">
        <v>435.41226575809202</v>
      </c>
      <c r="E52" s="17">
        <v>426.99376461418598</v>
      </c>
      <c r="F52" s="17">
        <v>437.02715546503703</v>
      </c>
      <c r="G52" s="17">
        <v>437.50938511326899</v>
      </c>
      <c r="H52" s="17">
        <v>456.31691078561897</v>
      </c>
      <c r="I52" s="17">
        <v>492.08079625292697</v>
      </c>
      <c r="J52" s="17">
        <v>552.38680465718005</v>
      </c>
    </row>
    <row r="53" spans="1:10" x14ac:dyDescent="0.2">
      <c r="A53" s="22" t="s">
        <v>121</v>
      </c>
      <c r="B53" s="17">
        <v>196.73799126637601</v>
      </c>
      <c r="C53" s="17">
        <v>181.257763975155</v>
      </c>
      <c r="D53" s="17">
        <v>179.35281837160801</v>
      </c>
      <c r="E53" s="17">
        <v>191.97499999999999</v>
      </c>
      <c r="F53" s="17">
        <v>205.56920684292399</v>
      </c>
      <c r="G53" s="17">
        <v>228.55172413793099</v>
      </c>
      <c r="H53" s="17">
        <v>194.308131241084</v>
      </c>
      <c r="I53" s="17">
        <v>221.09667673716001</v>
      </c>
      <c r="J53" s="17">
        <v>204.85347985348</v>
      </c>
    </row>
    <row r="54" spans="1:10" x14ac:dyDescent="0.2">
      <c r="A54" s="23" t="s">
        <v>122</v>
      </c>
      <c r="B54" s="19">
        <v>244.19746376811599</v>
      </c>
      <c r="C54" s="19">
        <v>214.16716417910399</v>
      </c>
      <c r="D54" s="19">
        <v>228.60841836734701</v>
      </c>
      <c r="E54" s="19">
        <v>286.09461235216799</v>
      </c>
      <c r="F54" s="19">
        <v>270.18146214099198</v>
      </c>
      <c r="G54" s="19">
        <v>266.32009626955499</v>
      </c>
      <c r="H54" s="19">
        <v>292.64116379310298</v>
      </c>
      <c r="I54" s="19">
        <v>288.3</v>
      </c>
      <c r="J54" s="19">
        <v>340.88511749347299</v>
      </c>
    </row>
    <row r="56" spans="1:10" x14ac:dyDescent="0.2">
      <c r="A56" s="13" t="s">
        <v>20</v>
      </c>
    </row>
    <row r="57" spans="1:10" x14ac:dyDescent="0.2">
      <c r="A57" s="13" t="s">
        <v>132</v>
      </c>
    </row>
    <row r="58" spans="1:10" x14ac:dyDescent="0.2">
      <c r="A58" s="13" t="s">
        <v>124</v>
      </c>
    </row>
    <row r="59" spans="1:10" x14ac:dyDescent="0.2">
      <c r="A59" s="26" t="s">
        <v>133</v>
      </c>
    </row>
    <row r="60" spans="1:10" x14ac:dyDescent="0.2">
      <c r="A60" s="26" t="s">
        <v>134</v>
      </c>
    </row>
    <row r="61" spans="1:10" x14ac:dyDescent="0.2">
      <c r="A61" s="26" t="s">
        <v>135</v>
      </c>
    </row>
    <row r="62" spans="1:10" x14ac:dyDescent="0.2">
      <c r="A62" s="13" t="s">
        <v>136</v>
      </c>
    </row>
    <row r="63" spans="1:10" x14ac:dyDescent="0.2">
      <c r="A63" s="13" t="s">
        <v>74</v>
      </c>
    </row>
    <row r="64" spans="1:10" x14ac:dyDescent="0.2">
      <c r="A64" s="13"/>
    </row>
    <row r="65" spans="1:1" x14ac:dyDescent="0.2">
      <c r="A65" s="13" t="s">
        <v>141</v>
      </c>
    </row>
    <row r="66" spans="1:1" x14ac:dyDescent="0.2">
      <c r="A66" s="13" t="s">
        <v>276</v>
      </c>
    </row>
  </sheetData>
  <mergeCells count="1">
    <mergeCell ref="B6:J6"/>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J66"/>
  <sheetViews>
    <sheetView showGridLines="0" workbookViewId="0">
      <pane xSplit="1" ySplit="6" topLeftCell="B3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HYPERLINK("#'Contents'!A39", "Link to contents")</f>
        <v>Link to contents</v>
      </c>
    </row>
    <row r="3" spans="1:10" ht="15" x14ac:dyDescent="0.25">
      <c r="A3" s="2" t="s">
        <v>138</v>
      </c>
    </row>
    <row r="5" spans="1:10" x14ac:dyDescent="0.2">
      <c r="B5" s="5" t="s">
        <v>4</v>
      </c>
      <c r="C5" s="5" t="s">
        <v>5</v>
      </c>
      <c r="D5" s="5" t="s">
        <v>6</v>
      </c>
      <c r="E5" s="5" t="s">
        <v>7</v>
      </c>
      <c r="F5" s="5" t="s">
        <v>8</v>
      </c>
      <c r="G5" s="5" t="s">
        <v>9</v>
      </c>
      <c r="H5" s="5" t="s">
        <v>10</v>
      </c>
      <c r="I5" s="5" t="s">
        <v>11</v>
      </c>
      <c r="J5" s="5" t="s">
        <v>12</v>
      </c>
    </row>
    <row r="6" spans="1:10" x14ac:dyDescent="0.2">
      <c r="A6" s="6"/>
      <c r="B6" s="91" t="s">
        <v>41</v>
      </c>
      <c r="C6" s="92"/>
      <c r="D6" s="92"/>
      <c r="E6" s="92"/>
      <c r="F6" s="92"/>
      <c r="G6" s="92"/>
      <c r="H6" s="92"/>
      <c r="I6" s="92"/>
      <c r="J6" s="92"/>
    </row>
    <row r="7" spans="1:10" x14ac:dyDescent="0.2">
      <c r="A7" s="9" t="s">
        <v>14</v>
      </c>
    </row>
    <row r="8" spans="1:10" x14ac:dyDescent="0.2">
      <c r="A8" s="22" t="s">
        <v>120</v>
      </c>
      <c r="B8" s="17">
        <v>174.77217137851099</v>
      </c>
      <c r="C8" s="17">
        <v>205.09798109341401</v>
      </c>
      <c r="D8" s="17">
        <v>189.07582467296299</v>
      </c>
      <c r="E8" s="17">
        <v>175.468913002204</v>
      </c>
      <c r="F8" s="17">
        <v>187.05600734238001</v>
      </c>
      <c r="G8" s="17">
        <v>211.61222881346001</v>
      </c>
      <c r="H8" s="17">
        <v>215.99438136642399</v>
      </c>
      <c r="I8" s="17">
        <v>229.594635408241</v>
      </c>
      <c r="J8" s="17">
        <v>238.43321341801101</v>
      </c>
    </row>
    <row r="9" spans="1:10" x14ac:dyDescent="0.2">
      <c r="A9" s="22" t="s">
        <v>121</v>
      </c>
      <c r="B9" s="17">
        <v>160.023522969184</v>
      </c>
      <c r="C9" s="17">
        <v>189.61495472641599</v>
      </c>
      <c r="D9" s="17">
        <v>166.79200049334301</v>
      </c>
      <c r="E9" s="17">
        <v>148.445594839298</v>
      </c>
      <c r="F9" s="17">
        <v>146.76744616033599</v>
      </c>
      <c r="G9" s="17">
        <v>159.57342284296399</v>
      </c>
      <c r="H9" s="17">
        <v>156.526982059055</v>
      </c>
      <c r="I9" s="17">
        <v>155.000990598816</v>
      </c>
      <c r="J9" s="17">
        <v>124.318490842708</v>
      </c>
    </row>
    <row r="10" spans="1:10" x14ac:dyDescent="0.2">
      <c r="A10" s="22" t="s">
        <v>122</v>
      </c>
      <c r="B10" s="17">
        <v>92.3607924928165</v>
      </c>
      <c r="C10" s="17">
        <v>135.00441877079001</v>
      </c>
      <c r="D10" s="17">
        <v>213.457279704033</v>
      </c>
      <c r="E10" s="17">
        <v>201.45012562441499</v>
      </c>
      <c r="F10" s="17">
        <v>170.666379049086</v>
      </c>
      <c r="G10" s="17">
        <v>200.90139398451399</v>
      </c>
      <c r="H10" s="17">
        <v>222.82355581646101</v>
      </c>
      <c r="I10" s="17">
        <v>223.78537762350601</v>
      </c>
      <c r="J10" s="17">
        <v>160.57182125861701</v>
      </c>
    </row>
    <row r="11" spans="1:10" x14ac:dyDescent="0.2">
      <c r="A11" s="21" t="s">
        <v>15</v>
      </c>
      <c r="B11" s="25"/>
      <c r="C11" s="25"/>
      <c r="D11" s="25"/>
      <c r="E11" s="25"/>
      <c r="F11" s="25"/>
      <c r="G11" s="25"/>
      <c r="H11" s="25"/>
      <c r="I11" s="25"/>
      <c r="J11" s="25"/>
    </row>
    <row r="12" spans="1:10" x14ac:dyDescent="0.2">
      <c r="A12" s="22" t="s">
        <v>120</v>
      </c>
      <c r="B12" s="17">
        <v>153.379051333787</v>
      </c>
      <c r="C12" s="17">
        <v>146.202871991157</v>
      </c>
      <c r="D12" s="17">
        <v>135.528001644136</v>
      </c>
      <c r="E12" s="17">
        <v>146.09846144317399</v>
      </c>
      <c r="F12" s="17">
        <v>154.33839486517999</v>
      </c>
      <c r="G12" s="17">
        <v>205.03759400659101</v>
      </c>
      <c r="H12" s="17">
        <v>176.37762064702301</v>
      </c>
      <c r="I12" s="17">
        <v>171.2806638504</v>
      </c>
      <c r="J12" s="17">
        <v>178.73603802235701</v>
      </c>
    </row>
    <row r="13" spans="1:10" x14ac:dyDescent="0.2">
      <c r="A13" s="22" t="s">
        <v>121</v>
      </c>
      <c r="B13" s="17">
        <v>114.632858760882</v>
      </c>
      <c r="C13" s="17">
        <v>241.60886901816201</v>
      </c>
      <c r="D13" s="17">
        <v>73.549265839262503</v>
      </c>
      <c r="E13" s="17">
        <v>21.507961114535</v>
      </c>
      <c r="F13" s="17">
        <v>68.9921028554012</v>
      </c>
      <c r="G13" s="17">
        <v>43.193914915347598</v>
      </c>
      <c r="H13" s="17">
        <v>99.811874325704594</v>
      </c>
      <c r="I13" s="17">
        <v>33.637280904773903</v>
      </c>
      <c r="J13" s="17">
        <v>86.607763866207506</v>
      </c>
    </row>
    <row r="14" spans="1:10" x14ac:dyDescent="0.2">
      <c r="A14" s="22" t="s">
        <v>122</v>
      </c>
      <c r="B14" s="17">
        <v>34.2406678283782</v>
      </c>
      <c r="C14" s="17">
        <v>98.717251613530195</v>
      </c>
      <c r="D14" s="17">
        <v>72.036820582732105</v>
      </c>
      <c r="E14" s="17">
        <v>184.03512469940799</v>
      </c>
      <c r="F14" s="17">
        <v>126.102655898127</v>
      </c>
      <c r="G14" s="17">
        <v>176.68995229074699</v>
      </c>
      <c r="H14" s="17">
        <v>155.52418306487499</v>
      </c>
      <c r="I14" s="17">
        <v>153.233832981517</v>
      </c>
      <c r="J14" s="17">
        <v>137.419899476865</v>
      </c>
    </row>
    <row r="15" spans="1:10" x14ac:dyDescent="0.2">
      <c r="A15" s="21" t="s">
        <v>16</v>
      </c>
      <c r="B15" s="25"/>
      <c r="C15" s="25"/>
      <c r="D15" s="25"/>
      <c r="E15" s="25"/>
      <c r="F15" s="25"/>
      <c r="G15" s="25"/>
      <c r="H15" s="25"/>
      <c r="I15" s="25"/>
      <c r="J15" s="25"/>
    </row>
    <row r="16" spans="1:10" x14ac:dyDescent="0.2">
      <c r="A16" s="22" t="s">
        <v>120</v>
      </c>
      <c r="B16" s="17">
        <v>165.268020253522</v>
      </c>
      <c r="C16" s="17">
        <v>172.662032361938</v>
      </c>
      <c r="D16" s="17">
        <v>165.52779222837501</v>
      </c>
      <c r="E16" s="17">
        <v>157.53141251065401</v>
      </c>
      <c r="F16" s="17">
        <v>151.224886609203</v>
      </c>
      <c r="G16" s="17">
        <v>162.23912195369999</v>
      </c>
      <c r="H16" s="17">
        <v>187.165936274774</v>
      </c>
      <c r="I16" s="17">
        <v>143.73677240101</v>
      </c>
      <c r="J16" s="17">
        <v>128.496824176823</v>
      </c>
    </row>
    <row r="17" spans="1:10" x14ac:dyDescent="0.2">
      <c r="A17" s="22" t="s">
        <v>121</v>
      </c>
      <c r="B17" s="17">
        <v>9.0323492698928192</v>
      </c>
      <c r="C17" s="17" t="s">
        <v>72</v>
      </c>
      <c r="D17" s="17" t="s">
        <v>72</v>
      </c>
      <c r="E17" s="17">
        <v>26.064023736432802</v>
      </c>
      <c r="F17" s="17" t="s">
        <v>72</v>
      </c>
      <c r="G17" s="17" t="s">
        <v>72</v>
      </c>
      <c r="H17" s="17" t="s">
        <v>72</v>
      </c>
      <c r="I17" s="17" t="s">
        <v>72</v>
      </c>
      <c r="J17" s="17" t="s">
        <v>72</v>
      </c>
    </row>
    <row r="18" spans="1:10" x14ac:dyDescent="0.2">
      <c r="A18" s="22" t="s">
        <v>122</v>
      </c>
      <c r="B18" s="17">
        <v>7.8271773892223102</v>
      </c>
      <c r="C18" s="17" t="s">
        <v>72</v>
      </c>
      <c r="D18" s="17">
        <v>31.371051259765899</v>
      </c>
      <c r="E18" s="17">
        <v>80.857675185251495</v>
      </c>
      <c r="F18" s="17">
        <v>51.6720427310552</v>
      </c>
      <c r="G18" s="17" t="s">
        <v>72</v>
      </c>
      <c r="H18" s="17" t="s">
        <v>72</v>
      </c>
      <c r="I18" s="17" t="s">
        <v>72</v>
      </c>
      <c r="J18" s="17" t="s">
        <v>72</v>
      </c>
    </row>
    <row r="19" spans="1:10" x14ac:dyDescent="0.2">
      <c r="A19" s="21" t="s">
        <v>17</v>
      </c>
      <c r="B19" s="25"/>
      <c r="C19" s="25"/>
      <c r="D19" s="25"/>
      <c r="E19" s="25"/>
      <c r="F19" s="25"/>
      <c r="G19" s="25"/>
      <c r="H19" s="25"/>
      <c r="I19" s="25"/>
      <c r="J19" s="25"/>
    </row>
    <row r="20" spans="1:10" x14ac:dyDescent="0.2">
      <c r="A20" s="22" t="s">
        <v>120</v>
      </c>
      <c r="B20" s="17">
        <v>200.528706125078</v>
      </c>
      <c r="C20" s="17">
        <v>282.16299637220197</v>
      </c>
      <c r="D20" s="17">
        <v>253.787423791685</v>
      </c>
      <c r="E20" s="17">
        <v>209.28332440192401</v>
      </c>
      <c r="F20" s="17">
        <v>226.68359043349699</v>
      </c>
      <c r="G20" s="17">
        <v>224.20182075691901</v>
      </c>
      <c r="H20" s="17">
        <v>252.825615367024</v>
      </c>
      <c r="I20" s="17">
        <v>266.06400828668302</v>
      </c>
      <c r="J20" s="17">
        <v>279.71799097178001</v>
      </c>
    </row>
    <row r="21" spans="1:10" x14ac:dyDescent="0.2">
      <c r="A21" s="22" t="s">
        <v>121</v>
      </c>
      <c r="B21" s="17">
        <v>174.012667364653</v>
      </c>
      <c r="C21" s="17">
        <v>170.93481773920601</v>
      </c>
      <c r="D21" s="17">
        <v>185.24082731019101</v>
      </c>
      <c r="E21" s="17">
        <v>159.77722089229999</v>
      </c>
      <c r="F21" s="17">
        <v>149.122217010279</v>
      </c>
      <c r="G21" s="17">
        <v>162.647460421548</v>
      </c>
      <c r="H21" s="17">
        <v>160.02552556129501</v>
      </c>
      <c r="I21" s="17">
        <v>156.557567370046</v>
      </c>
      <c r="J21" s="17">
        <v>126.225095203696</v>
      </c>
    </row>
    <row r="22" spans="1:10" x14ac:dyDescent="0.2">
      <c r="A22" s="23" t="s">
        <v>122</v>
      </c>
      <c r="B22" s="19">
        <v>107.049313493738</v>
      </c>
      <c r="C22" s="19">
        <v>147.32627763361501</v>
      </c>
      <c r="D22" s="19">
        <v>259.15278994351598</v>
      </c>
      <c r="E22" s="19">
        <v>213.97634245751499</v>
      </c>
      <c r="F22" s="19">
        <v>190.351245768182</v>
      </c>
      <c r="G22" s="19">
        <v>213.89258126361599</v>
      </c>
      <c r="H22" s="19">
        <v>249.98973150519899</v>
      </c>
      <c r="I22" s="19">
        <v>252.75247154183</v>
      </c>
      <c r="J22" s="19">
        <v>173.75394429788901</v>
      </c>
    </row>
    <row r="23" spans="1:10" x14ac:dyDescent="0.2">
      <c r="A23" s="9" t="s">
        <v>18</v>
      </c>
    </row>
    <row r="24" spans="1:10" x14ac:dyDescent="0.2">
      <c r="A24" s="22" t="s">
        <v>120</v>
      </c>
      <c r="B24" s="17">
        <v>307.28464608259202</v>
      </c>
      <c r="C24" s="17">
        <v>272.16675539558503</v>
      </c>
      <c r="D24" s="17">
        <v>278.298446553193</v>
      </c>
      <c r="E24" s="17">
        <v>259.90555264171201</v>
      </c>
      <c r="F24" s="17">
        <v>244.36890811745101</v>
      </c>
      <c r="G24" s="17">
        <v>251.99145749787499</v>
      </c>
      <c r="H24" s="17">
        <v>272.91041972014102</v>
      </c>
      <c r="I24" s="17">
        <v>283.15474640692503</v>
      </c>
      <c r="J24" s="17">
        <v>318.58904304062798</v>
      </c>
    </row>
    <row r="25" spans="1:10" x14ac:dyDescent="0.2">
      <c r="A25" s="22" t="s">
        <v>121</v>
      </c>
      <c r="B25" s="17">
        <v>231.42313956386499</v>
      </c>
      <c r="C25" s="17">
        <v>215.68970878810299</v>
      </c>
      <c r="D25" s="17">
        <v>181.834553640015</v>
      </c>
      <c r="E25" s="17">
        <v>244.48683902637001</v>
      </c>
      <c r="F25" s="17">
        <v>202.45541979647101</v>
      </c>
      <c r="G25" s="17">
        <v>232.239094628114</v>
      </c>
      <c r="H25" s="17">
        <v>210.591132328123</v>
      </c>
      <c r="I25" s="17">
        <v>198.965066471087</v>
      </c>
      <c r="J25" s="17">
        <v>212.92060528341901</v>
      </c>
    </row>
    <row r="26" spans="1:10" x14ac:dyDescent="0.2">
      <c r="A26" s="22" t="s">
        <v>122</v>
      </c>
      <c r="B26" s="17">
        <v>387.49662284041801</v>
      </c>
      <c r="C26" s="17">
        <v>298.661074256022</v>
      </c>
      <c r="D26" s="17">
        <v>299.05131235436602</v>
      </c>
      <c r="E26" s="17">
        <v>375.74808868347702</v>
      </c>
      <c r="F26" s="17">
        <v>398.74858313430701</v>
      </c>
      <c r="G26" s="17">
        <v>297.64447073604299</v>
      </c>
      <c r="H26" s="17">
        <v>362.01488574473501</v>
      </c>
      <c r="I26" s="17">
        <v>318.57322143377399</v>
      </c>
      <c r="J26" s="17">
        <v>360.70901759405098</v>
      </c>
    </row>
    <row r="27" spans="1:10" x14ac:dyDescent="0.2">
      <c r="A27" s="21" t="s">
        <v>15</v>
      </c>
      <c r="B27" s="25"/>
      <c r="C27" s="25"/>
      <c r="D27" s="25"/>
      <c r="E27" s="25"/>
      <c r="F27" s="25"/>
      <c r="G27" s="25"/>
      <c r="H27" s="25"/>
      <c r="I27" s="25"/>
      <c r="J27" s="25"/>
    </row>
    <row r="28" spans="1:10" x14ac:dyDescent="0.2">
      <c r="A28" s="22" t="s">
        <v>120</v>
      </c>
      <c r="B28" s="17">
        <v>208.017995163319</v>
      </c>
      <c r="C28" s="17">
        <v>193.84741144329001</v>
      </c>
      <c r="D28" s="17">
        <v>188.16765781342201</v>
      </c>
      <c r="E28" s="17">
        <v>182.93160807229</v>
      </c>
      <c r="F28" s="17">
        <v>172.75183084954901</v>
      </c>
      <c r="G28" s="17">
        <v>190.55076249272</v>
      </c>
      <c r="H28" s="17">
        <v>208.15840127729501</v>
      </c>
      <c r="I28" s="17">
        <v>201.42348375740599</v>
      </c>
      <c r="J28" s="17">
        <v>215.405163858924</v>
      </c>
    </row>
    <row r="29" spans="1:10" x14ac:dyDescent="0.2">
      <c r="A29" s="22" t="s">
        <v>121</v>
      </c>
      <c r="B29" s="17">
        <v>138.881179039307</v>
      </c>
      <c r="C29" s="17">
        <v>74.940192549964294</v>
      </c>
      <c r="D29" s="17">
        <v>79.297834558432697</v>
      </c>
      <c r="E29" s="17">
        <v>94.967018244938899</v>
      </c>
      <c r="F29" s="17">
        <v>131.222138354348</v>
      </c>
      <c r="G29" s="17">
        <v>108.241358862639</v>
      </c>
      <c r="H29" s="17">
        <v>228.11525823199901</v>
      </c>
      <c r="I29" s="17">
        <v>96.222736994485103</v>
      </c>
      <c r="J29" s="17">
        <v>69.345495317271499</v>
      </c>
    </row>
    <row r="30" spans="1:10" x14ac:dyDescent="0.2">
      <c r="A30" s="22" t="s">
        <v>122</v>
      </c>
      <c r="B30" s="17">
        <v>148.209118129346</v>
      </c>
      <c r="C30" s="17">
        <v>99.0497610230845</v>
      </c>
      <c r="D30" s="17">
        <v>174.77898427283699</v>
      </c>
      <c r="E30" s="17">
        <v>125.992922850383</v>
      </c>
      <c r="F30" s="17">
        <v>134.655775749529</v>
      </c>
      <c r="G30" s="17">
        <v>171.99239287739999</v>
      </c>
      <c r="H30" s="17">
        <v>193.830350291272</v>
      </c>
      <c r="I30" s="17">
        <v>203.889342735757</v>
      </c>
      <c r="J30" s="17">
        <v>198.545996737564</v>
      </c>
    </row>
    <row r="31" spans="1:10" x14ac:dyDescent="0.2">
      <c r="A31" s="21" t="s">
        <v>16</v>
      </c>
      <c r="B31" s="25"/>
      <c r="C31" s="25"/>
      <c r="D31" s="25"/>
      <c r="E31" s="25"/>
      <c r="F31" s="25"/>
      <c r="G31" s="25"/>
      <c r="H31" s="25"/>
      <c r="I31" s="25"/>
      <c r="J31" s="25"/>
    </row>
    <row r="32" spans="1:10" x14ac:dyDescent="0.2">
      <c r="A32" s="22" t="s">
        <v>120</v>
      </c>
      <c r="B32" s="17">
        <v>188.77715450163601</v>
      </c>
      <c r="C32" s="17">
        <v>209.17176284444901</v>
      </c>
      <c r="D32" s="17">
        <v>178.65923333580201</v>
      </c>
      <c r="E32" s="17">
        <v>202.445069881385</v>
      </c>
      <c r="F32" s="17">
        <v>171.12023681549101</v>
      </c>
      <c r="G32" s="17">
        <v>214.436128371227</v>
      </c>
      <c r="H32" s="17">
        <v>205.86574298064701</v>
      </c>
      <c r="I32" s="17">
        <v>272.193235461999</v>
      </c>
      <c r="J32" s="17">
        <v>206.692701712413</v>
      </c>
    </row>
    <row r="33" spans="1:10" x14ac:dyDescent="0.2">
      <c r="A33" s="22" t="s">
        <v>121</v>
      </c>
      <c r="B33" s="17">
        <v>208.97155402018299</v>
      </c>
      <c r="C33" s="17">
        <v>143.20681655456301</v>
      </c>
      <c r="D33" s="17">
        <v>19.322698224281901</v>
      </c>
      <c r="E33" s="17">
        <v>255.310434925442</v>
      </c>
      <c r="F33" s="17">
        <v>223.79976169186</v>
      </c>
      <c r="G33" s="17">
        <v>78.865074652852499</v>
      </c>
      <c r="H33" s="17" t="s">
        <v>72</v>
      </c>
      <c r="I33" s="17" t="s">
        <v>72</v>
      </c>
      <c r="J33" s="17" t="s">
        <v>72</v>
      </c>
    </row>
    <row r="34" spans="1:10" x14ac:dyDescent="0.2">
      <c r="A34" s="22" t="s">
        <v>122</v>
      </c>
      <c r="B34" s="17">
        <v>105.341336894744</v>
      </c>
      <c r="C34" s="17">
        <v>116.723483745791</v>
      </c>
      <c r="D34" s="17">
        <v>67.288640195546805</v>
      </c>
      <c r="E34" s="17">
        <v>184.29902578197101</v>
      </c>
      <c r="F34" s="17">
        <v>282.17858696348901</v>
      </c>
      <c r="G34" s="17">
        <v>85.056647790359904</v>
      </c>
      <c r="H34" s="17">
        <v>663.75811909108904</v>
      </c>
      <c r="I34" s="17">
        <v>179.261525276464</v>
      </c>
      <c r="J34" s="17">
        <v>686.84319275113398</v>
      </c>
    </row>
    <row r="35" spans="1:10" x14ac:dyDescent="0.2">
      <c r="A35" s="21" t="s">
        <v>17</v>
      </c>
      <c r="B35" s="25"/>
      <c r="C35" s="25"/>
      <c r="D35" s="25"/>
      <c r="E35" s="25"/>
      <c r="F35" s="25"/>
      <c r="G35" s="25"/>
      <c r="H35" s="25"/>
      <c r="I35" s="25"/>
      <c r="J35" s="25"/>
    </row>
    <row r="36" spans="1:10" x14ac:dyDescent="0.2">
      <c r="A36" s="22" t="s">
        <v>120</v>
      </c>
      <c r="B36" s="17">
        <v>397.44809683955498</v>
      </c>
      <c r="C36" s="17">
        <v>339.43657175466802</v>
      </c>
      <c r="D36" s="17">
        <v>358.64783523038898</v>
      </c>
      <c r="E36" s="17">
        <v>328.34364416807</v>
      </c>
      <c r="F36" s="17">
        <v>312.98056985572799</v>
      </c>
      <c r="G36" s="17">
        <v>302.412751458998</v>
      </c>
      <c r="H36" s="17">
        <v>328.46274317487598</v>
      </c>
      <c r="I36" s="17">
        <v>333.26526924543401</v>
      </c>
      <c r="J36" s="17">
        <v>372.03940347173102</v>
      </c>
    </row>
    <row r="37" spans="1:10" x14ac:dyDescent="0.2">
      <c r="A37" s="22" t="s">
        <v>121</v>
      </c>
      <c r="B37" s="17">
        <v>251.185587514557</v>
      </c>
      <c r="C37" s="17">
        <v>238.38982178784201</v>
      </c>
      <c r="D37" s="17">
        <v>189.81621586724299</v>
      </c>
      <c r="E37" s="17">
        <v>257.10152442863301</v>
      </c>
      <c r="F37" s="17">
        <v>206.43859933125299</v>
      </c>
      <c r="G37" s="17">
        <v>238.48700593250001</v>
      </c>
      <c r="H37" s="17">
        <v>208.04976005891299</v>
      </c>
      <c r="I37" s="17">
        <v>200.464456438886</v>
      </c>
      <c r="J37" s="17">
        <v>214.859756444628</v>
      </c>
    </row>
    <row r="38" spans="1:10" x14ac:dyDescent="0.2">
      <c r="A38" s="23" t="s">
        <v>122</v>
      </c>
      <c r="B38" s="19">
        <v>469.65347039925598</v>
      </c>
      <c r="C38" s="19">
        <v>342.64675206938301</v>
      </c>
      <c r="D38" s="19">
        <v>344.09469569981502</v>
      </c>
      <c r="E38" s="19">
        <v>455.23737301137299</v>
      </c>
      <c r="F38" s="19">
        <v>487.38139191687497</v>
      </c>
      <c r="G38" s="19">
        <v>348.41084149213202</v>
      </c>
      <c r="H38" s="19">
        <v>418.21786328287197</v>
      </c>
      <c r="I38" s="19">
        <v>376.79425313937003</v>
      </c>
      <c r="J38" s="19">
        <v>420.28748237757998</v>
      </c>
    </row>
    <row r="39" spans="1:10" x14ac:dyDescent="0.2">
      <c r="A39" s="9" t="s">
        <v>19</v>
      </c>
    </row>
    <row r="40" spans="1:10" x14ac:dyDescent="0.2">
      <c r="A40" s="22" t="s">
        <v>120</v>
      </c>
      <c r="B40" s="17">
        <v>293.93019964777199</v>
      </c>
      <c r="C40" s="17">
        <v>264.43577096773498</v>
      </c>
      <c r="D40" s="17">
        <v>267.57164710596197</v>
      </c>
      <c r="E40" s="17">
        <v>249.992331635987</v>
      </c>
      <c r="F40" s="17">
        <v>237.21744052499099</v>
      </c>
      <c r="G40" s="17">
        <v>246.81583219800501</v>
      </c>
      <c r="H40" s="17">
        <v>265.945160836279</v>
      </c>
      <c r="I40" s="17">
        <v>276.77194118817101</v>
      </c>
      <c r="J40" s="17">
        <v>310.57994849575198</v>
      </c>
    </row>
    <row r="41" spans="1:10" x14ac:dyDescent="0.2">
      <c r="A41" s="22" t="s">
        <v>121</v>
      </c>
      <c r="B41" s="17">
        <v>222.37375589006101</v>
      </c>
      <c r="C41" s="17">
        <v>211.63571994527101</v>
      </c>
      <c r="D41" s="17">
        <v>180.46291291798701</v>
      </c>
      <c r="E41" s="17">
        <v>234.26048407475801</v>
      </c>
      <c r="F41" s="17">
        <v>196.12907652595999</v>
      </c>
      <c r="G41" s="17">
        <v>224.100187038987</v>
      </c>
      <c r="H41" s="17">
        <v>203.813244904915</v>
      </c>
      <c r="I41" s="17">
        <v>192.768809936948</v>
      </c>
      <c r="J41" s="17">
        <v>202.68795101845399</v>
      </c>
    </row>
    <row r="42" spans="1:10" x14ac:dyDescent="0.2">
      <c r="A42" s="22" t="s">
        <v>122</v>
      </c>
      <c r="B42" s="17">
        <v>368.933539921803</v>
      </c>
      <c r="C42" s="17">
        <v>285.91690204750898</v>
      </c>
      <c r="D42" s="17">
        <v>288.17745811991398</v>
      </c>
      <c r="E42" s="17">
        <v>356.28374137717299</v>
      </c>
      <c r="F42" s="17">
        <v>374.786962800769</v>
      </c>
      <c r="G42" s="17">
        <v>286.15772029608598</v>
      </c>
      <c r="H42" s="17">
        <v>348.59747477314698</v>
      </c>
      <c r="I42" s="17">
        <v>306.58057381230498</v>
      </c>
      <c r="J42" s="17">
        <v>342.02614362031198</v>
      </c>
    </row>
    <row r="43" spans="1:10" x14ac:dyDescent="0.2">
      <c r="A43" s="21" t="s">
        <v>15</v>
      </c>
      <c r="B43" s="25"/>
      <c r="C43" s="25"/>
      <c r="D43" s="25"/>
      <c r="E43" s="25"/>
      <c r="F43" s="25"/>
      <c r="G43" s="25"/>
      <c r="H43" s="25"/>
      <c r="I43" s="25"/>
      <c r="J43" s="25"/>
    </row>
    <row r="44" spans="1:10" x14ac:dyDescent="0.2">
      <c r="A44" s="22" t="s">
        <v>120</v>
      </c>
      <c r="B44" s="17">
        <v>201.16505264861701</v>
      </c>
      <c r="C44" s="17">
        <v>187.758786718583</v>
      </c>
      <c r="D44" s="17">
        <v>181.085955058536</v>
      </c>
      <c r="E44" s="17">
        <v>178.13737187423601</v>
      </c>
      <c r="F44" s="17">
        <v>170.28291804970601</v>
      </c>
      <c r="G44" s="17">
        <v>192.911044994592</v>
      </c>
      <c r="H44" s="17">
        <v>204.37396848812</v>
      </c>
      <c r="I44" s="17">
        <v>198.18178015609601</v>
      </c>
      <c r="J44" s="17">
        <v>212.276142104537</v>
      </c>
    </row>
    <row r="45" spans="1:10" x14ac:dyDescent="0.2">
      <c r="A45" s="22" t="s">
        <v>121</v>
      </c>
      <c r="B45" s="17">
        <v>135.00388373326001</v>
      </c>
      <c r="C45" s="17">
        <v>117.412255775891</v>
      </c>
      <c r="D45" s="17">
        <v>78.469932297677204</v>
      </c>
      <c r="E45" s="17">
        <v>86.375037711066199</v>
      </c>
      <c r="F45" s="17">
        <v>125.436980577947</v>
      </c>
      <c r="G45" s="17">
        <v>103.374287147449</v>
      </c>
      <c r="H45" s="17">
        <v>211.812385111179</v>
      </c>
      <c r="I45" s="17">
        <v>90.425749439062798</v>
      </c>
      <c r="J45" s="17">
        <v>73.350287701428599</v>
      </c>
    </row>
    <row r="46" spans="1:10" x14ac:dyDescent="0.2">
      <c r="A46" s="22" t="s">
        <v>122</v>
      </c>
      <c r="B46" s="17">
        <v>141.89742810448899</v>
      </c>
      <c r="C46" s="17">
        <v>98.824196071031096</v>
      </c>
      <c r="D46" s="17">
        <v>162.52934464373499</v>
      </c>
      <c r="E46" s="17">
        <v>137.72194167181499</v>
      </c>
      <c r="F46" s="17">
        <v>133.24098870119599</v>
      </c>
      <c r="G46" s="17">
        <v>172.54259217576899</v>
      </c>
      <c r="H46" s="17">
        <v>189.51191368228399</v>
      </c>
      <c r="I46" s="17">
        <v>198.27295548683</v>
      </c>
      <c r="J46" s="17">
        <v>191.163062867343</v>
      </c>
    </row>
    <row r="47" spans="1:10" x14ac:dyDescent="0.2">
      <c r="A47" s="21" t="s">
        <v>16</v>
      </c>
      <c r="B47" s="25"/>
      <c r="C47" s="25"/>
      <c r="D47" s="25"/>
      <c r="E47" s="25"/>
      <c r="F47" s="25"/>
      <c r="G47" s="25"/>
      <c r="H47" s="25"/>
      <c r="I47" s="25"/>
      <c r="J47" s="25"/>
    </row>
    <row r="48" spans="1:10" x14ac:dyDescent="0.2">
      <c r="A48" s="22" t="s">
        <v>120</v>
      </c>
      <c r="B48" s="17">
        <v>186.39372474092801</v>
      </c>
      <c r="C48" s="17">
        <v>204.12913880613499</v>
      </c>
      <c r="D48" s="17">
        <v>176.600679526443</v>
      </c>
      <c r="E48" s="17">
        <v>194.122747791188</v>
      </c>
      <c r="F48" s="17">
        <v>167.67319331406</v>
      </c>
      <c r="G48" s="17">
        <v>205.39262456513001</v>
      </c>
      <c r="H48" s="17">
        <v>202.34895907244601</v>
      </c>
      <c r="I48" s="17">
        <v>261.93559068513099</v>
      </c>
      <c r="J48" s="17">
        <v>193.98653592299399</v>
      </c>
    </row>
    <row r="49" spans="1:10" x14ac:dyDescent="0.2">
      <c r="A49" s="22" t="s">
        <v>121</v>
      </c>
      <c r="B49" s="17">
        <v>193.407819426684</v>
      </c>
      <c r="C49" s="17">
        <v>138.741042676913</v>
      </c>
      <c r="D49" s="17">
        <v>16.626618551119901</v>
      </c>
      <c r="E49" s="17">
        <v>219.89688059460499</v>
      </c>
      <c r="F49" s="17">
        <v>171.157821907151</v>
      </c>
      <c r="G49" s="17">
        <v>78.865074652852499</v>
      </c>
      <c r="H49" s="17">
        <v>250.15595135834801</v>
      </c>
      <c r="I49" s="17">
        <v>26.221810260417399</v>
      </c>
      <c r="J49" s="17" t="s">
        <v>72</v>
      </c>
    </row>
    <row r="50" spans="1:10" x14ac:dyDescent="0.2">
      <c r="A50" s="22" t="s">
        <v>122</v>
      </c>
      <c r="B50" s="17">
        <v>98.035320913688096</v>
      </c>
      <c r="C50" s="17">
        <v>114.235236197896</v>
      </c>
      <c r="D50" s="17">
        <v>63.364770319532099</v>
      </c>
      <c r="E50" s="17">
        <v>167.628598212762</v>
      </c>
      <c r="F50" s="17">
        <v>257.47730932028702</v>
      </c>
      <c r="G50" s="17">
        <v>81.7042652284551</v>
      </c>
      <c r="H50" s="17">
        <v>626.11737118530698</v>
      </c>
      <c r="I50" s="17">
        <v>179.261525276464</v>
      </c>
      <c r="J50" s="17">
        <v>588.38555953274897</v>
      </c>
    </row>
    <row r="51" spans="1:10" x14ac:dyDescent="0.2">
      <c r="A51" s="21" t="s">
        <v>17</v>
      </c>
      <c r="B51" s="25"/>
      <c r="C51" s="25"/>
      <c r="D51" s="25"/>
      <c r="E51" s="25"/>
      <c r="F51" s="25"/>
      <c r="G51" s="25"/>
      <c r="H51" s="25"/>
      <c r="I51" s="25"/>
      <c r="J51" s="25"/>
    </row>
    <row r="52" spans="1:10" x14ac:dyDescent="0.2">
      <c r="A52" s="22" t="s">
        <v>120</v>
      </c>
      <c r="B52" s="17">
        <v>383.017461691569</v>
      </c>
      <c r="C52" s="17">
        <v>334.033269075872</v>
      </c>
      <c r="D52" s="17">
        <v>348.58131727243199</v>
      </c>
      <c r="E52" s="17">
        <v>317.14668568645197</v>
      </c>
      <c r="F52" s="17">
        <v>303.91684775450699</v>
      </c>
      <c r="G52" s="17">
        <v>294.50253140919199</v>
      </c>
      <c r="H52" s="17">
        <v>319.544269869929</v>
      </c>
      <c r="I52" s="17">
        <v>325.001962816944</v>
      </c>
      <c r="J52" s="17">
        <v>363.728872931149</v>
      </c>
    </row>
    <row r="53" spans="1:10" x14ac:dyDescent="0.2">
      <c r="A53" s="22" t="s">
        <v>121</v>
      </c>
      <c r="B53" s="17">
        <v>241.37210371922001</v>
      </c>
      <c r="C53" s="17">
        <v>228.94533762158301</v>
      </c>
      <c r="D53" s="17">
        <v>189.306349833355</v>
      </c>
      <c r="E53" s="17">
        <v>247.57628574435299</v>
      </c>
      <c r="F53" s="17">
        <v>199.97335363885199</v>
      </c>
      <c r="G53" s="17">
        <v>229.892738292003</v>
      </c>
      <c r="H53" s="17">
        <v>202.017090661911</v>
      </c>
      <c r="I53" s="17">
        <v>194.35079025113001</v>
      </c>
      <c r="J53" s="17">
        <v>204.98742981549799</v>
      </c>
    </row>
    <row r="54" spans="1:10" x14ac:dyDescent="0.2">
      <c r="A54" s="23" t="s">
        <v>122</v>
      </c>
      <c r="B54" s="19">
        <v>448.71190818305701</v>
      </c>
      <c r="C54" s="19">
        <v>328.48520220579098</v>
      </c>
      <c r="D54" s="19">
        <v>333.62302121802003</v>
      </c>
      <c r="E54" s="19">
        <v>433.20049021317499</v>
      </c>
      <c r="F54" s="19">
        <v>458.83729409594002</v>
      </c>
      <c r="G54" s="19">
        <v>333.496458416542</v>
      </c>
      <c r="H54" s="19">
        <v>402.80774215333298</v>
      </c>
      <c r="I54" s="19">
        <v>360.26626095745797</v>
      </c>
      <c r="J54" s="19">
        <v>400.217378662459</v>
      </c>
    </row>
    <row r="56" spans="1:10" x14ac:dyDescent="0.2">
      <c r="A56" s="13" t="s">
        <v>20</v>
      </c>
    </row>
    <row r="57" spans="1:10" x14ac:dyDescent="0.2">
      <c r="A57" s="13" t="s">
        <v>132</v>
      </c>
    </row>
    <row r="58" spans="1:10" x14ac:dyDescent="0.2">
      <c r="A58" s="13" t="s">
        <v>124</v>
      </c>
    </row>
    <row r="59" spans="1:10" x14ac:dyDescent="0.2">
      <c r="A59" s="26" t="s">
        <v>133</v>
      </c>
    </row>
    <row r="60" spans="1:10" x14ac:dyDescent="0.2">
      <c r="A60" s="26" t="s">
        <v>134</v>
      </c>
    </row>
    <row r="61" spans="1:10" x14ac:dyDescent="0.2">
      <c r="A61" s="26" t="s">
        <v>135</v>
      </c>
    </row>
    <row r="62" spans="1:10" x14ac:dyDescent="0.2">
      <c r="A62" s="13" t="s">
        <v>136</v>
      </c>
    </row>
    <row r="63" spans="1:10" x14ac:dyDescent="0.2">
      <c r="A63" s="13" t="s">
        <v>77</v>
      </c>
    </row>
    <row r="64" spans="1:10" x14ac:dyDescent="0.2">
      <c r="A64" s="13"/>
    </row>
    <row r="65" spans="1:1" x14ac:dyDescent="0.2">
      <c r="A65" s="13" t="s">
        <v>141</v>
      </c>
    </row>
    <row r="66" spans="1:1" x14ac:dyDescent="0.2">
      <c r="A66" s="13" t="s">
        <v>276</v>
      </c>
    </row>
  </sheetData>
  <mergeCells count="1">
    <mergeCell ref="B6:J6"/>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J66"/>
  <sheetViews>
    <sheetView showGridLines="0" workbookViewId="0">
      <pane xSplit="1" ySplit="6" topLeftCell="B43"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HYPERLINK("#'Contents'!A40", "Link to contents")</f>
        <v>Link to contents</v>
      </c>
    </row>
    <row r="3" spans="1:10" ht="15" x14ac:dyDescent="0.25">
      <c r="A3" s="2" t="s">
        <v>140</v>
      </c>
    </row>
    <row r="5" spans="1:10" x14ac:dyDescent="0.2">
      <c r="B5" s="5" t="s">
        <v>4</v>
      </c>
      <c r="C5" s="5" t="s">
        <v>5</v>
      </c>
      <c r="D5" s="5" t="s">
        <v>6</v>
      </c>
      <c r="E5" s="5" t="s">
        <v>7</v>
      </c>
      <c r="F5" s="5" t="s">
        <v>8</v>
      </c>
      <c r="G5" s="5" t="s">
        <v>9</v>
      </c>
      <c r="H5" s="5" t="s">
        <v>10</v>
      </c>
      <c r="I5" s="5" t="s">
        <v>11</v>
      </c>
      <c r="J5" s="5" t="s">
        <v>12</v>
      </c>
    </row>
    <row r="6" spans="1:10" x14ac:dyDescent="0.2">
      <c r="A6" s="6"/>
      <c r="B6" s="91" t="s">
        <v>105</v>
      </c>
      <c r="C6" s="92"/>
      <c r="D6" s="92"/>
      <c r="E6" s="92"/>
      <c r="F6" s="92"/>
      <c r="G6" s="92"/>
      <c r="H6" s="92"/>
      <c r="I6" s="92"/>
      <c r="J6" s="92"/>
    </row>
    <row r="7" spans="1:10" x14ac:dyDescent="0.2">
      <c r="A7" s="9" t="s">
        <v>14</v>
      </c>
    </row>
    <row r="8" spans="1:10" x14ac:dyDescent="0.2">
      <c r="A8" s="22" t="s">
        <v>120</v>
      </c>
      <c r="B8" s="17">
        <v>231</v>
      </c>
      <c r="C8" s="17">
        <v>183</v>
      </c>
      <c r="D8" s="17">
        <v>204</v>
      </c>
      <c r="E8" s="17">
        <v>227.5</v>
      </c>
      <c r="F8" s="17">
        <v>273</v>
      </c>
      <c r="G8" s="17">
        <v>303</v>
      </c>
      <c r="H8" s="17">
        <v>305</v>
      </c>
      <c r="I8" s="17">
        <v>309</v>
      </c>
      <c r="J8" s="17">
        <v>304</v>
      </c>
    </row>
    <row r="9" spans="1:10" x14ac:dyDescent="0.2">
      <c r="A9" s="22" t="s">
        <v>121</v>
      </c>
      <c r="B9" s="17">
        <v>57</v>
      </c>
      <c r="C9" s="17">
        <v>54.5</v>
      </c>
      <c r="D9" s="17">
        <v>69</v>
      </c>
      <c r="E9" s="17">
        <v>59</v>
      </c>
      <c r="F9" s="17">
        <v>100.5</v>
      </c>
      <c r="G9" s="17">
        <v>115.5</v>
      </c>
      <c r="H9" s="17">
        <v>96</v>
      </c>
      <c r="I9" s="17">
        <v>115.5</v>
      </c>
      <c r="J9" s="17">
        <v>97.5</v>
      </c>
    </row>
    <row r="10" spans="1:10" x14ac:dyDescent="0.2">
      <c r="A10" s="22" t="s">
        <v>122</v>
      </c>
      <c r="B10" s="17">
        <v>39.5</v>
      </c>
      <c r="C10" s="17">
        <v>57</v>
      </c>
      <c r="D10" s="17">
        <v>65.5</v>
      </c>
      <c r="E10" s="17">
        <v>88</v>
      </c>
      <c r="F10" s="17">
        <v>91</v>
      </c>
      <c r="G10" s="17">
        <v>113.5</v>
      </c>
      <c r="H10" s="17">
        <v>137.5</v>
      </c>
      <c r="I10" s="17">
        <v>133</v>
      </c>
      <c r="J10" s="17">
        <v>119</v>
      </c>
    </row>
    <row r="11" spans="1:10" x14ac:dyDescent="0.2">
      <c r="A11" s="21" t="s">
        <v>15</v>
      </c>
      <c r="B11" s="25"/>
      <c r="C11" s="25"/>
      <c r="D11" s="25"/>
      <c r="E11" s="25"/>
      <c r="F11" s="25"/>
      <c r="G11" s="25"/>
      <c r="H11" s="25"/>
      <c r="I11" s="25"/>
      <c r="J11" s="25"/>
    </row>
    <row r="12" spans="1:10" x14ac:dyDescent="0.2">
      <c r="A12" s="22" t="s">
        <v>120</v>
      </c>
      <c r="B12" s="17">
        <v>212.5</v>
      </c>
      <c r="C12" s="17">
        <v>178</v>
      </c>
      <c r="D12" s="17">
        <v>182</v>
      </c>
      <c r="E12" s="17">
        <v>184</v>
      </c>
      <c r="F12" s="17">
        <v>266</v>
      </c>
      <c r="G12" s="17">
        <v>272</v>
      </c>
      <c r="H12" s="17">
        <v>272</v>
      </c>
      <c r="I12" s="17">
        <v>273</v>
      </c>
      <c r="J12" s="17">
        <v>273</v>
      </c>
    </row>
    <row r="13" spans="1:10" x14ac:dyDescent="0.2">
      <c r="A13" s="22" t="s">
        <v>121</v>
      </c>
      <c r="B13" s="17">
        <v>16</v>
      </c>
      <c r="C13" s="17">
        <v>20</v>
      </c>
      <c r="D13" s="17">
        <v>34</v>
      </c>
      <c r="E13" s="17">
        <v>12</v>
      </c>
      <c r="F13" s="17">
        <v>15</v>
      </c>
      <c r="G13" s="17">
        <v>70</v>
      </c>
      <c r="H13" s="17">
        <v>52</v>
      </c>
      <c r="I13" s="17">
        <v>59</v>
      </c>
      <c r="J13" s="17">
        <v>71</v>
      </c>
    </row>
    <row r="14" spans="1:10" x14ac:dyDescent="0.2">
      <c r="A14" s="22" t="s">
        <v>122</v>
      </c>
      <c r="B14" s="17">
        <v>34</v>
      </c>
      <c r="C14" s="17">
        <v>39.5</v>
      </c>
      <c r="D14" s="17">
        <v>44</v>
      </c>
      <c r="E14" s="17">
        <v>48</v>
      </c>
      <c r="F14" s="17">
        <v>56</v>
      </c>
      <c r="G14" s="17">
        <v>78</v>
      </c>
      <c r="H14" s="17">
        <v>90</v>
      </c>
      <c r="I14" s="17">
        <v>89</v>
      </c>
      <c r="J14" s="17">
        <v>100</v>
      </c>
    </row>
    <row r="15" spans="1:10" x14ac:dyDescent="0.2">
      <c r="A15" s="21" t="s">
        <v>16</v>
      </c>
      <c r="B15" s="25"/>
      <c r="C15" s="25"/>
      <c r="D15" s="25"/>
      <c r="E15" s="25"/>
      <c r="F15" s="25"/>
      <c r="G15" s="25"/>
      <c r="H15" s="25"/>
      <c r="I15" s="25"/>
      <c r="J15" s="25"/>
    </row>
    <row r="16" spans="1:10" x14ac:dyDescent="0.2">
      <c r="A16" s="22" t="s">
        <v>120</v>
      </c>
      <c r="B16" s="17">
        <v>135</v>
      </c>
      <c r="C16" s="17">
        <v>180.5</v>
      </c>
      <c r="D16" s="17">
        <v>130.5</v>
      </c>
      <c r="E16" s="17">
        <v>150.5</v>
      </c>
      <c r="F16" s="17">
        <v>193</v>
      </c>
      <c r="G16" s="17">
        <v>272</v>
      </c>
      <c r="H16" s="17">
        <v>332.5</v>
      </c>
      <c r="I16" s="17">
        <v>257.5</v>
      </c>
      <c r="J16" s="17">
        <v>273</v>
      </c>
    </row>
    <row r="17" spans="1:10" x14ac:dyDescent="0.2">
      <c r="A17" s="22" t="s">
        <v>121</v>
      </c>
      <c r="B17" s="17">
        <v>23.5</v>
      </c>
      <c r="C17" s="17" t="s">
        <v>72</v>
      </c>
      <c r="D17" s="17" t="s">
        <v>72</v>
      </c>
      <c r="E17" s="17">
        <v>14</v>
      </c>
      <c r="F17" s="17" t="s">
        <v>72</v>
      </c>
      <c r="G17" s="17" t="s">
        <v>72</v>
      </c>
      <c r="H17" s="17" t="s">
        <v>72</v>
      </c>
      <c r="I17" s="17" t="s">
        <v>72</v>
      </c>
      <c r="J17" s="17" t="s">
        <v>72</v>
      </c>
    </row>
    <row r="18" spans="1:10" x14ac:dyDescent="0.2">
      <c r="A18" s="22" t="s">
        <v>122</v>
      </c>
      <c r="B18" s="17">
        <v>10</v>
      </c>
      <c r="C18" s="17" t="s">
        <v>72</v>
      </c>
      <c r="D18" s="17">
        <v>42</v>
      </c>
      <c r="E18" s="17">
        <v>56</v>
      </c>
      <c r="F18" s="17">
        <v>84</v>
      </c>
      <c r="G18" s="17" t="s">
        <v>72</v>
      </c>
      <c r="H18" s="17" t="s">
        <v>72</v>
      </c>
      <c r="I18" s="17" t="s">
        <v>72</v>
      </c>
      <c r="J18" s="17" t="s">
        <v>72</v>
      </c>
    </row>
    <row r="19" spans="1:10" x14ac:dyDescent="0.2">
      <c r="A19" s="21" t="s">
        <v>17</v>
      </c>
      <c r="B19" s="25"/>
      <c r="C19" s="25"/>
      <c r="D19" s="25"/>
      <c r="E19" s="25"/>
      <c r="F19" s="25"/>
      <c r="G19" s="25"/>
      <c r="H19" s="25"/>
      <c r="I19" s="25"/>
      <c r="J19" s="25"/>
    </row>
    <row r="20" spans="1:10" x14ac:dyDescent="0.2">
      <c r="A20" s="22" t="s">
        <v>120</v>
      </c>
      <c r="B20" s="17">
        <v>279</v>
      </c>
      <c r="C20" s="17">
        <v>277</v>
      </c>
      <c r="D20" s="17">
        <v>334</v>
      </c>
      <c r="E20" s="17">
        <v>323</v>
      </c>
      <c r="F20" s="17">
        <v>364</v>
      </c>
      <c r="G20" s="17">
        <v>363</v>
      </c>
      <c r="H20" s="17">
        <v>363</v>
      </c>
      <c r="I20" s="17">
        <v>364</v>
      </c>
      <c r="J20" s="17">
        <v>364</v>
      </c>
    </row>
    <row r="21" spans="1:10" x14ac:dyDescent="0.2">
      <c r="A21" s="22" t="s">
        <v>121</v>
      </c>
      <c r="B21" s="17">
        <v>89</v>
      </c>
      <c r="C21" s="17">
        <v>82</v>
      </c>
      <c r="D21" s="17">
        <v>85</v>
      </c>
      <c r="E21" s="17">
        <v>99</v>
      </c>
      <c r="F21" s="17">
        <v>131.5</v>
      </c>
      <c r="G21" s="17">
        <v>123</v>
      </c>
      <c r="H21" s="17">
        <v>110</v>
      </c>
      <c r="I21" s="17">
        <v>123</v>
      </c>
      <c r="J21" s="17">
        <v>101</v>
      </c>
    </row>
    <row r="22" spans="1:10" x14ac:dyDescent="0.2">
      <c r="A22" s="23" t="s">
        <v>122</v>
      </c>
      <c r="B22" s="19">
        <v>69</v>
      </c>
      <c r="C22" s="19">
        <v>60</v>
      </c>
      <c r="D22" s="19">
        <v>109</v>
      </c>
      <c r="E22" s="19">
        <v>128</v>
      </c>
      <c r="F22" s="19">
        <v>128</v>
      </c>
      <c r="G22" s="19">
        <v>149</v>
      </c>
      <c r="H22" s="19">
        <v>172.5</v>
      </c>
      <c r="I22" s="19">
        <v>168.5</v>
      </c>
      <c r="J22" s="19">
        <v>153</v>
      </c>
    </row>
    <row r="23" spans="1:10" x14ac:dyDescent="0.2">
      <c r="A23" s="9" t="s">
        <v>18</v>
      </c>
    </row>
    <row r="24" spans="1:10" x14ac:dyDescent="0.2">
      <c r="A24" s="22" t="s">
        <v>120</v>
      </c>
      <c r="B24" s="17">
        <v>329.5</v>
      </c>
      <c r="C24" s="17">
        <v>274</v>
      </c>
      <c r="D24" s="17">
        <v>299</v>
      </c>
      <c r="E24" s="17">
        <v>302</v>
      </c>
      <c r="F24" s="17">
        <v>329</v>
      </c>
      <c r="G24" s="17">
        <v>361</v>
      </c>
      <c r="H24" s="17">
        <v>364</v>
      </c>
      <c r="I24" s="17">
        <v>364</v>
      </c>
      <c r="J24" s="17">
        <v>365</v>
      </c>
    </row>
    <row r="25" spans="1:10" x14ac:dyDescent="0.2">
      <c r="A25" s="22" t="s">
        <v>121</v>
      </c>
      <c r="B25" s="17">
        <v>64</v>
      </c>
      <c r="C25" s="17">
        <v>66</v>
      </c>
      <c r="D25" s="17">
        <v>80</v>
      </c>
      <c r="E25" s="17">
        <v>84</v>
      </c>
      <c r="F25" s="17">
        <v>124</v>
      </c>
      <c r="G25" s="17">
        <v>143</v>
      </c>
      <c r="H25" s="17">
        <v>121</v>
      </c>
      <c r="I25" s="17">
        <v>177</v>
      </c>
      <c r="J25" s="17">
        <v>146.5</v>
      </c>
    </row>
    <row r="26" spans="1:10" x14ac:dyDescent="0.2">
      <c r="A26" s="22" t="s">
        <v>122</v>
      </c>
      <c r="B26" s="17">
        <v>77</v>
      </c>
      <c r="C26" s="17">
        <v>85</v>
      </c>
      <c r="D26" s="17">
        <v>89</v>
      </c>
      <c r="E26" s="17">
        <v>118</v>
      </c>
      <c r="F26" s="17">
        <v>113</v>
      </c>
      <c r="G26" s="17">
        <v>136</v>
      </c>
      <c r="H26" s="17">
        <v>157</v>
      </c>
      <c r="I26" s="17">
        <v>175</v>
      </c>
      <c r="J26" s="17">
        <v>199</v>
      </c>
    </row>
    <row r="27" spans="1:10" x14ac:dyDescent="0.2">
      <c r="A27" s="21" t="s">
        <v>15</v>
      </c>
      <c r="B27" s="25"/>
      <c r="C27" s="25"/>
      <c r="D27" s="25"/>
      <c r="E27" s="25"/>
      <c r="F27" s="25"/>
      <c r="G27" s="25"/>
      <c r="H27" s="25"/>
      <c r="I27" s="25"/>
      <c r="J27" s="25"/>
    </row>
    <row r="28" spans="1:10" x14ac:dyDescent="0.2">
      <c r="A28" s="22" t="s">
        <v>120</v>
      </c>
      <c r="B28" s="17">
        <v>273</v>
      </c>
      <c r="C28" s="17">
        <v>253</v>
      </c>
      <c r="D28" s="17">
        <v>271</v>
      </c>
      <c r="E28" s="17">
        <v>272</v>
      </c>
      <c r="F28" s="17">
        <v>273</v>
      </c>
      <c r="G28" s="17">
        <v>301</v>
      </c>
      <c r="H28" s="17">
        <v>361</v>
      </c>
      <c r="I28" s="17">
        <v>362</v>
      </c>
      <c r="J28" s="17">
        <v>364</v>
      </c>
    </row>
    <row r="29" spans="1:10" x14ac:dyDescent="0.2">
      <c r="A29" s="22" t="s">
        <v>121</v>
      </c>
      <c r="B29" s="17">
        <v>34</v>
      </c>
      <c r="C29" s="17">
        <v>24.5</v>
      </c>
      <c r="D29" s="17">
        <v>20</v>
      </c>
      <c r="E29" s="17">
        <v>28</v>
      </c>
      <c r="F29" s="17">
        <v>51</v>
      </c>
      <c r="G29" s="17">
        <v>46</v>
      </c>
      <c r="H29" s="17">
        <v>49</v>
      </c>
      <c r="I29" s="17">
        <v>33</v>
      </c>
      <c r="J29" s="17">
        <v>36</v>
      </c>
    </row>
    <row r="30" spans="1:10" x14ac:dyDescent="0.2">
      <c r="A30" s="22" t="s">
        <v>122</v>
      </c>
      <c r="B30" s="17">
        <v>51.5</v>
      </c>
      <c r="C30" s="17">
        <v>49</v>
      </c>
      <c r="D30" s="17">
        <v>56</v>
      </c>
      <c r="E30" s="17">
        <v>62</v>
      </c>
      <c r="F30" s="17">
        <v>54.5</v>
      </c>
      <c r="G30" s="17">
        <v>80</v>
      </c>
      <c r="H30" s="17">
        <v>118</v>
      </c>
      <c r="I30" s="17">
        <v>129</v>
      </c>
      <c r="J30" s="17">
        <v>131.5</v>
      </c>
    </row>
    <row r="31" spans="1:10" x14ac:dyDescent="0.2">
      <c r="A31" s="21" t="s">
        <v>16</v>
      </c>
      <c r="B31" s="25"/>
      <c r="C31" s="25"/>
      <c r="D31" s="25"/>
      <c r="E31" s="25"/>
      <c r="F31" s="25"/>
      <c r="G31" s="25"/>
      <c r="H31" s="25"/>
      <c r="I31" s="25"/>
      <c r="J31" s="25"/>
    </row>
    <row r="32" spans="1:10" x14ac:dyDescent="0.2">
      <c r="A32" s="22" t="s">
        <v>120</v>
      </c>
      <c r="B32" s="17">
        <v>193</v>
      </c>
      <c r="C32" s="17">
        <v>173</v>
      </c>
      <c r="D32" s="17">
        <v>183</v>
      </c>
      <c r="E32" s="17">
        <v>181</v>
      </c>
      <c r="F32" s="17">
        <v>224</v>
      </c>
      <c r="G32" s="17">
        <v>273</v>
      </c>
      <c r="H32" s="17">
        <v>363</v>
      </c>
      <c r="I32" s="17">
        <v>364</v>
      </c>
      <c r="J32" s="17">
        <v>358</v>
      </c>
    </row>
    <row r="33" spans="1:10" x14ac:dyDescent="0.2">
      <c r="A33" s="22" t="s">
        <v>121</v>
      </c>
      <c r="B33" s="17">
        <v>15.5</v>
      </c>
      <c r="C33" s="17">
        <v>26</v>
      </c>
      <c r="D33" s="17">
        <v>21.5</v>
      </c>
      <c r="E33" s="17">
        <v>16</v>
      </c>
      <c r="F33" s="17">
        <v>53</v>
      </c>
      <c r="G33" s="17">
        <v>39</v>
      </c>
      <c r="H33" s="17" t="s">
        <v>72</v>
      </c>
      <c r="I33" s="17" t="s">
        <v>72</v>
      </c>
      <c r="J33" s="17" t="s">
        <v>72</v>
      </c>
    </row>
    <row r="34" spans="1:10" x14ac:dyDescent="0.2">
      <c r="A34" s="22" t="s">
        <v>122</v>
      </c>
      <c r="B34" s="17">
        <v>14.5</v>
      </c>
      <c r="C34" s="17">
        <v>47</v>
      </c>
      <c r="D34" s="17">
        <v>48.5</v>
      </c>
      <c r="E34" s="17">
        <v>50</v>
      </c>
      <c r="F34" s="17">
        <v>76</v>
      </c>
      <c r="G34" s="17">
        <v>77</v>
      </c>
      <c r="H34" s="17">
        <v>57.5</v>
      </c>
      <c r="I34" s="17">
        <v>85</v>
      </c>
      <c r="J34" s="17">
        <v>175</v>
      </c>
    </row>
    <row r="35" spans="1:10" x14ac:dyDescent="0.2">
      <c r="A35" s="21" t="s">
        <v>17</v>
      </c>
      <c r="B35" s="25"/>
      <c r="C35" s="25"/>
      <c r="D35" s="25"/>
      <c r="E35" s="25"/>
      <c r="F35" s="25"/>
      <c r="G35" s="25"/>
      <c r="H35" s="25"/>
      <c r="I35" s="25"/>
      <c r="J35" s="25"/>
    </row>
    <row r="36" spans="1:10" x14ac:dyDescent="0.2">
      <c r="A36" s="22" t="s">
        <v>120</v>
      </c>
      <c r="B36" s="17">
        <v>365</v>
      </c>
      <c r="C36" s="17">
        <v>364</v>
      </c>
      <c r="D36" s="17">
        <v>364</v>
      </c>
      <c r="E36" s="17">
        <v>364</v>
      </c>
      <c r="F36" s="17">
        <v>365</v>
      </c>
      <c r="G36" s="17">
        <v>364</v>
      </c>
      <c r="H36" s="17">
        <v>364</v>
      </c>
      <c r="I36" s="17">
        <v>433</v>
      </c>
      <c r="J36" s="17">
        <v>532</v>
      </c>
    </row>
    <row r="37" spans="1:10" x14ac:dyDescent="0.2">
      <c r="A37" s="22" t="s">
        <v>121</v>
      </c>
      <c r="B37" s="17">
        <v>105.5</v>
      </c>
      <c r="C37" s="17">
        <v>100.5</v>
      </c>
      <c r="D37" s="17">
        <v>121</v>
      </c>
      <c r="E37" s="17">
        <v>111</v>
      </c>
      <c r="F37" s="17">
        <v>144</v>
      </c>
      <c r="G37" s="17">
        <v>162</v>
      </c>
      <c r="H37" s="17">
        <v>133.5</v>
      </c>
      <c r="I37" s="17">
        <v>189</v>
      </c>
      <c r="J37" s="17">
        <v>160</v>
      </c>
    </row>
    <row r="38" spans="1:10" x14ac:dyDescent="0.2">
      <c r="A38" s="23" t="s">
        <v>122</v>
      </c>
      <c r="B38" s="19">
        <v>114.5</v>
      </c>
      <c r="C38" s="19">
        <v>116.5</v>
      </c>
      <c r="D38" s="19">
        <v>122</v>
      </c>
      <c r="E38" s="19">
        <v>172</v>
      </c>
      <c r="F38" s="19">
        <v>149</v>
      </c>
      <c r="G38" s="19">
        <v>178</v>
      </c>
      <c r="H38" s="19">
        <v>178</v>
      </c>
      <c r="I38" s="19">
        <v>203.5</v>
      </c>
      <c r="J38" s="19">
        <v>259</v>
      </c>
    </row>
    <row r="39" spans="1:10" x14ac:dyDescent="0.2">
      <c r="A39" s="9" t="s">
        <v>19</v>
      </c>
    </row>
    <row r="40" spans="1:10" x14ac:dyDescent="0.2">
      <c r="A40" s="22" t="s">
        <v>120</v>
      </c>
      <c r="B40" s="17">
        <v>301</v>
      </c>
      <c r="C40" s="17">
        <v>272</v>
      </c>
      <c r="D40" s="17">
        <v>274</v>
      </c>
      <c r="E40" s="17">
        <v>275</v>
      </c>
      <c r="F40" s="17">
        <v>307</v>
      </c>
      <c r="G40" s="17">
        <v>358</v>
      </c>
      <c r="H40" s="17">
        <v>363</v>
      </c>
      <c r="I40" s="17">
        <v>364</v>
      </c>
      <c r="J40" s="17">
        <v>365</v>
      </c>
    </row>
    <row r="41" spans="1:10" x14ac:dyDescent="0.2">
      <c r="A41" s="22" t="s">
        <v>121</v>
      </c>
      <c r="B41" s="17">
        <v>64</v>
      </c>
      <c r="C41" s="17">
        <v>64</v>
      </c>
      <c r="D41" s="17">
        <v>78</v>
      </c>
      <c r="E41" s="17">
        <v>80</v>
      </c>
      <c r="F41" s="17">
        <v>121</v>
      </c>
      <c r="G41" s="17">
        <v>140</v>
      </c>
      <c r="H41" s="17">
        <v>117</v>
      </c>
      <c r="I41" s="17">
        <v>167</v>
      </c>
      <c r="J41" s="17">
        <v>128</v>
      </c>
    </row>
    <row r="42" spans="1:10" x14ac:dyDescent="0.2">
      <c r="A42" s="22" t="s">
        <v>122</v>
      </c>
      <c r="B42" s="17">
        <v>70</v>
      </c>
      <c r="C42" s="17">
        <v>82</v>
      </c>
      <c r="D42" s="17">
        <v>87</v>
      </c>
      <c r="E42" s="17">
        <v>114</v>
      </c>
      <c r="F42" s="17">
        <v>112</v>
      </c>
      <c r="G42" s="17">
        <v>131.5</v>
      </c>
      <c r="H42" s="17">
        <v>153</v>
      </c>
      <c r="I42" s="17">
        <v>168</v>
      </c>
      <c r="J42" s="17">
        <v>182</v>
      </c>
    </row>
    <row r="43" spans="1:10" x14ac:dyDescent="0.2">
      <c r="A43" s="21" t="s">
        <v>15</v>
      </c>
      <c r="B43" s="25"/>
      <c r="C43" s="25"/>
      <c r="D43" s="25"/>
      <c r="E43" s="25"/>
      <c r="F43" s="25"/>
      <c r="G43" s="25"/>
      <c r="H43" s="25"/>
      <c r="I43" s="25"/>
      <c r="J43" s="25"/>
    </row>
    <row r="44" spans="1:10" x14ac:dyDescent="0.2">
      <c r="A44" s="22" t="s">
        <v>120</v>
      </c>
      <c r="B44" s="17">
        <v>272</v>
      </c>
      <c r="C44" s="17">
        <v>231</v>
      </c>
      <c r="D44" s="17">
        <v>254</v>
      </c>
      <c r="E44" s="17">
        <v>271</v>
      </c>
      <c r="F44" s="17">
        <v>273</v>
      </c>
      <c r="G44" s="17">
        <v>293.5</v>
      </c>
      <c r="H44" s="17">
        <v>360</v>
      </c>
      <c r="I44" s="17">
        <v>359</v>
      </c>
      <c r="J44" s="17">
        <v>364</v>
      </c>
    </row>
    <row r="45" spans="1:10" x14ac:dyDescent="0.2">
      <c r="A45" s="22" t="s">
        <v>121</v>
      </c>
      <c r="B45" s="17">
        <v>33</v>
      </c>
      <c r="C45" s="17">
        <v>23</v>
      </c>
      <c r="D45" s="17">
        <v>20</v>
      </c>
      <c r="E45" s="17">
        <v>21</v>
      </c>
      <c r="F45" s="17">
        <v>45</v>
      </c>
      <c r="G45" s="17">
        <v>47</v>
      </c>
      <c r="H45" s="17">
        <v>50</v>
      </c>
      <c r="I45" s="17">
        <v>35</v>
      </c>
      <c r="J45" s="17">
        <v>40</v>
      </c>
    </row>
    <row r="46" spans="1:10" x14ac:dyDescent="0.2">
      <c r="A46" s="22" t="s">
        <v>122</v>
      </c>
      <c r="B46" s="17">
        <v>48</v>
      </c>
      <c r="C46" s="17">
        <v>49</v>
      </c>
      <c r="D46" s="17">
        <v>54</v>
      </c>
      <c r="E46" s="17">
        <v>58</v>
      </c>
      <c r="F46" s="17">
        <v>55.5</v>
      </c>
      <c r="G46" s="17">
        <v>80</v>
      </c>
      <c r="H46" s="17">
        <v>114</v>
      </c>
      <c r="I46" s="17">
        <v>124</v>
      </c>
      <c r="J46" s="17">
        <v>126.5</v>
      </c>
    </row>
    <row r="47" spans="1:10" x14ac:dyDescent="0.2">
      <c r="A47" s="21" t="s">
        <v>16</v>
      </c>
      <c r="B47" s="25"/>
      <c r="C47" s="25"/>
      <c r="D47" s="25"/>
      <c r="E47" s="25"/>
      <c r="F47" s="25"/>
      <c r="G47" s="25"/>
      <c r="H47" s="25"/>
      <c r="I47" s="25"/>
      <c r="J47" s="25"/>
    </row>
    <row r="48" spans="1:10" x14ac:dyDescent="0.2">
      <c r="A48" s="22" t="s">
        <v>120</v>
      </c>
      <c r="B48" s="17">
        <v>181</v>
      </c>
      <c r="C48" s="17">
        <v>174.5</v>
      </c>
      <c r="D48" s="17">
        <v>181</v>
      </c>
      <c r="E48" s="17">
        <v>180</v>
      </c>
      <c r="F48" s="17">
        <v>209.5</v>
      </c>
      <c r="G48" s="17">
        <v>273</v>
      </c>
      <c r="H48" s="17">
        <v>362</v>
      </c>
      <c r="I48" s="17">
        <v>361</v>
      </c>
      <c r="J48" s="17">
        <v>356.5</v>
      </c>
    </row>
    <row r="49" spans="1:10" x14ac:dyDescent="0.2">
      <c r="A49" s="22" t="s">
        <v>121</v>
      </c>
      <c r="B49" s="17">
        <v>19</v>
      </c>
      <c r="C49" s="17">
        <v>25.5</v>
      </c>
      <c r="D49" s="17">
        <v>16</v>
      </c>
      <c r="E49" s="17">
        <v>16</v>
      </c>
      <c r="F49" s="17">
        <v>78</v>
      </c>
      <c r="G49" s="17">
        <v>39</v>
      </c>
      <c r="H49" s="17">
        <v>19</v>
      </c>
      <c r="I49" s="17">
        <v>11.5</v>
      </c>
      <c r="J49" s="17" t="s">
        <v>72</v>
      </c>
    </row>
    <row r="50" spans="1:10" x14ac:dyDescent="0.2">
      <c r="A50" s="22" t="s">
        <v>122</v>
      </c>
      <c r="B50" s="17">
        <v>13</v>
      </c>
      <c r="C50" s="17">
        <v>44</v>
      </c>
      <c r="D50" s="17">
        <v>48</v>
      </c>
      <c r="E50" s="17">
        <v>53</v>
      </c>
      <c r="F50" s="17">
        <v>79.5</v>
      </c>
      <c r="G50" s="17">
        <v>54.5</v>
      </c>
      <c r="H50" s="17">
        <v>43</v>
      </c>
      <c r="I50" s="17">
        <v>85</v>
      </c>
      <c r="J50" s="17">
        <v>129.5</v>
      </c>
    </row>
    <row r="51" spans="1:10" x14ac:dyDescent="0.2">
      <c r="A51" s="21" t="s">
        <v>17</v>
      </c>
      <c r="B51" s="25"/>
      <c r="C51" s="25"/>
      <c r="D51" s="25"/>
      <c r="E51" s="25"/>
      <c r="F51" s="25"/>
      <c r="G51" s="25"/>
      <c r="H51" s="25"/>
      <c r="I51" s="25"/>
      <c r="J51" s="25"/>
    </row>
    <row r="52" spans="1:10" x14ac:dyDescent="0.2">
      <c r="A52" s="22" t="s">
        <v>120</v>
      </c>
      <c r="B52" s="17">
        <v>364</v>
      </c>
      <c r="C52" s="17">
        <v>364</v>
      </c>
      <c r="D52" s="17">
        <v>364</v>
      </c>
      <c r="E52" s="17">
        <v>364</v>
      </c>
      <c r="F52" s="17">
        <v>365</v>
      </c>
      <c r="G52" s="17">
        <v>364</v>
      </c>
      <c r="H52" s="17">
        <v>364</v>
      </c>
      <c r="I52" s="17">
        <v>403</v>
      </c>
      <c r="J52" s="17">
        <v>457</v>
      </c>
    </row>
    <row r="53" spans="1:10" x14ac:dyDescent="0.2">
      <c r="A53" s="22" t="s">
        <v>121</v>
      </c>
      <c r="B53" s="17">
        <v>99</v>
      </c>
      <c r="C53" s="17">
        <v>97.5</v>
      </c>
      <c r="D53" s="17">
        <v>115</v>
      </c>
      <c r="E53" s="17">
        <v>110.5</v>
      </c>
      <c r="F53" s="17">
        <v>142</v>
      </c>
      <c r="G53" s="17">
        <v>155</v>
      </c>
      <c r="H53" s="17">
        <v>131</v>
      </c>
      <c r="I53" s="17">
        <v>178.5</v>
      </c>
      <c r="J53" s="17">
        <v>149</v>
      </c>
    </row>
    <row r="54" spans="1:10" x14ac:dyDescent="0.2">
      <c r="A54" s="23" t="s">
        <v>122</v>
      </c>
      <c r="B54" s="19">
        <v>111</v>
      </c>
      <c r="C54" s="19">
        <v>104.5</v>
      </c>
      <c r="D54" s="19">
        <v>121</v>
      </c>
      <c r="E54" s="19">
        <v>161</v>
      </c>
      <c r="F54" s="19">
        <v>148</v>
      </c>
      <c r="G54" s="19">
        <v>177</v>
      </c>
      <c r="H54" s="19">
        <v>178</v>
      </c>
      <c r="I54" s="19">
        <v>189.5</v>
      </c>
      <c r="J54" s="19">
        <v>240</v>
      </c>
    </row>
    <row r="56" spans="1:10" x14ac:dyDescent="0.2">
      <c r="A56" s="13" t="s">
        <v>20</v>
      </c>
    </row>
    <row r="57" spans="1:10" x14ac:dyDescent="0.2">
      <c r="A57" s="13" t="s">
        <v>132</v>
      </c>
    </row>
    <row r="58" spans="1:10" x14ac:dyDescent="0.2">
      <c r="A58" s="13" t="s">
        <v>124</v>
      </c>
    </row>
    <row r="59" spans="1:10" x14ac:dyDescent="0.2">
      <c r="A59" s="26" t="s">
        <v>133</v>
      </c>
    </row>
    <row r="60" spans="1:10" x14ac:dyDescent="0.2">
      <c r="A60" s="26" t="s">
        <v>134</v>
      </c>
    </row>
    <row r="61" spans="1:10" x14ac:dyDescent="0.2">
      <c r="A61" s="26" t="s">
        <v>135</v>
      </c>
    </row>
    <row r="62" spans="1:10" x14ac:dyDescent="0.2">
      <c r="A62" s="13" t="s">
        <v>136</v>
      </c>
    </row>
    <row r="63" spans="1:10" x14ac:dyDescent="0.2">
      <c r="A63" s="13" t="s">
        <v>106</v>
      </c>
    </row>
    <row r="64" spans="1:10" x14ac:dyDescent="0.2">
      <c r="A64" s="13"/>
    </row>
    <row r="65" spans="1:1" x14ac:dyDescent="0.2">
      <c r="A65" s="13" t="s">
        <v>141</v>
      </c>
    </row>
    <row r="66" spans="1:1" x14ac:dyDescent="0.2">
      <c r="A66" s="13" t="s">
        <v>276</v>
      </c>
    </row>
  </sheetData>
  <mergeCells count="1">
    <mergeCell ref="B6:J6"/>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0"/>
  <sheetViews>
    <sheetView showGridLines="0" workbookViewId="0">
      <selection activeCell="A2" sqref="A2"/>
    </sheetView>
  </sheetViews>
  <sheetFormatPr defaultColWidth="11.42578125" defaultRowHeight="12.75" x14ac:dyDescent="0.2"/>
  <sheetData>
    <row r="2" spans="1:2" ht="20.25" x14ac:dyDescent="0.3">
      <c r="A2" s="1" t="s">
        <v>0</v>
      </c>
    </row>
    <row r="4" spans="1:2" ht="15" x14ac:dyDescent="0.25">
      <c r="A4" s="2" t="s">
        <v>1</v>
      </c>
    </row>
    <row r="5" spans="1:2" x14ac:dyDescent="0.2">
      <c r="A5" s="3" t="str">
        <f>HYPERLINK("#'Table 1'!A1", "Table 1")</f>
        <v>Table 1</v>
      </c>
      <c r="B5" t="s">
        <v>2</v>
      </c>
    </row>
    <row r="6" spans="1:2" x14ac:dyDescent="0.2">
      <c r="A6" s="3" t="str">
        <f>HYPERLINK("#'Table 2'!A1", "Table 2")</f>
        <v>Table 2</v>
      </c>
      <c r="B6" t="s">
        <v>25</v>
      </c>
    </row>
    <row r="7" spans="1:2" x14ac:dyDescent="0.2">
      <c r="A7" s="3" t="str">
        <f>HYPERLINK("#'Table 3'!A1", "Table 3")</f>
        <v>Table 3</v>
      </c>
      <c r="B7" t="s">
        <v>29</v>
      </c>
    </row>
    <row r="8" spans="1:2" x14ac:dyDescent="0.2">
      <c r="A8" s="3" t="str">
        <f>HYPERLINK("#'Table 4'!A1", "Table 4")</f>
        <v>Table 4</v>
      </c>
      <c r="B8" t="s">
        <v>33</v>
      </c>
    </row>
    <row r="9" spans="1:2" x14ac:dyDescent="0.2">
      <c r="A9" s="3" t="str">
        <f>HYPERLINK("#'Table 5'!A1", "Table 5")</f>
        <v>Table 5</v>
      </c>
      <c r="B9" t="s">
        <v>35</v>
      </c>
    </row>
    <row r="10" spans="1:2" x14ac:dyDescent="0.2">
      <c r="A10" s="3" t="str">
        <f>HYPERLINK("#'Table 6'!A1", "Table 6")</f>
        <v>Table 6</v>
      </c>
      <c r="B10" t="s">
        <v>39</v>
      </c>
    </row>
    <row r="11" spans="1:2" x14ac:dyDescent="0.2">
      <c r="A11" s="3" t="str">
        <f>HYPERLINK("#'Table 7'!A1", "Table 7")</f>
        <v>Table 7</v>
      </c>
      <c r="B11" t="s">
        <v>42</v>
      </c>
    </row>
    <row r="12" spans="1:2" x14ac:dyDescent="0.2">
      <c r="A12" s="3" t="str">
        <f>HYPERLINK("#'Table 8'!A1", "Table 8")</f>
        <v>Table 8</v>
      </c>
      <c r="B12" t="s">
        <v>46</v>
      </c>
    </row>
    <row r="13" spans="1:2" x14ac:dyDescent="0.2">
      <c r="A13" s="3" t="str">
        <f>HYPERLINK("#'Table 9'!A1", "Table 9")</f>
        <v>Table 9</v>
      </c>
      <c r="B13" t="s">
        <v>48</v>
      </c>
    </row>
    <row r="14" spans="1:2" x14ac:dyDescent="0.2">
      <c r="A14" s="3" t="str">
        <f>HYPERLINK("#'Table 10'!A1", "Table 10")</f>
        <v>Table 10</v>
      </c>
      <c r="B14" t="s">
        <v>54</v>
      </c>
    </row>
    <row r="15" spans="1:2" x14ac:dyDescent="0.2">
      <c r="A15" s="3" t="str">
        <f>HYPERLINK("#'Table 11'!A1", "Table 11")</f>
        <v>Table 11</v>
      </c>
      <c r="B15" t="s">
        <v>56</v>
      </c>
    </row>
    <row r="16" spans="1:2" x14ac:dyDescent="0.2">
      <c r="A16" s="3" t="str">
        <f>HYPERLINK("#'Table 12'!A1", "Table 12")</f>
        <v>Table 12</v>
      </c>
      <c r="B16" t="s">
        <v>67</v>
      </c>
    </row>
    <row r="17" spans="1:2" x14ac:dyDescent="0.2">
      <c r="A17" s="3" t="str">
        <f>HYPERLINK("#'Table 13'!A1", "Table 13")</f>
        <v>Table 13</v>
      </c>
      <c r="B17" t="s">
        <v>70</v>
      </c>
    </row>
    <row r="18" spans="1:2" x14ac:dyDescent="0.2">
      <c r="A18" s="3" t="str">
        <f>HYPERLINK("#'Table 14'!A1", "Table 14")</f>
        <v>Table 14</v>
      </c>
      <c r="B18" t="s">
        <v>75</v>
      </c>
    </row>
    <row r="20" spans="1:2" ht="15" x14ac:dyDescent="0.25">
      <c r="A20" s="2" t="s">
        <v>78</v>
      </c>
    </row>
    <row r="21" spans="1:2" x14ac:dyDescent="0.2">
      <c r="A21" s="3" t="str">
        <f>HYPERLINK("#'Table 15'!A1", "Table 15")</f>
        <v>Table 15</v>
      </c>
      <c r="B21" t="s">
        <v>79</v>
      </c>
    </row>
    <row r="22" spans="1:2" x14ac:dyDescent="0.2">
      <c r="A22" s="3" t="str">
        <f>HYPERLINK("#'Table 16'!A1", "Table 16")</f>
        <v>Table 16</v>
      </c>
      <c r="B22" t="s">
        <v>83</v>
      </c>
    </row>
    <row r="23" spans="1:2" x14ac:dyDescent="0.2">
      <c r="A23" s="3" t="str">
        <f>HYPERLINK("#'Table 17'!A1", "Table 17")</f>
        <v>Table 17</v>
      </c>
      <c r="B23" t="s">
        <v>85</v>
      </c>
    </row>
    <row r="24" spans="1:2" x14ac:dyDescent="0.2">
      <c r="A24" s="3" t="str">
        <f>HYPERLINK("#'Table 18'!A1", "Table 18")</f>
        <v>Table 18</v>
      </c>
      <c r="B24" t="s">
        <v>91</v>
      </c>
    </row>
    <row r="25" spans="1:2" x14ac:dyDescent="0.2">
      <c r="A25" s="3" t="str">
        <f>HYPERLINK("#'Table 19'!A1", "Table 19")</f>
        <v>Table 19</v>
      </c>
      <c r="B25" t="s">
        <v>93</v>
      </c>
    </row>
    <row r="26" spans="1:2" x14ac:dyDescent="0.2">
      <c r="A26" s="3" t="str">
        <f>HYPERLINK("#'Table 20'!A1", "Table 20")</f>
        <v>Table 20</v>
      </c>
      <c r="B26" t="s">
        <v>96</v>
      </c>
    </row>
    <row r="27" spans="1:2" x14ac:dyDescent="0.2">
      <c r="A27" s="3" t="str">
        <f>HYPERLINK("#'Table 21'!A1", "Table 21")</f>
        <v>Table 21</v>
      </c>
      <c r="B27" t="s">
        <v>98</v>
      </c>
    </row>
    <row r="28" spans="1:2" x14ac:dyDescent="0.2">
      <c r="A28" s="3" t="str">
        <f>HYPERLINK("#'Table 22'!A1", "Table 22")</f>
        <v>Table 22</v>
      </c>
      <c r="B28" t="s">
        <v>101</v>
      </c>
    </row>
    <row r="29" spans="1:2" x14ac:dyDescent="0.2">
      <c r="A29" s="3" t="str">
        <f>HYPERLINK("#'Table 23'!A1", "Table 23")</f>
        <v>Table 23</v>
      </c>
      <c r="B29" t="s">
        <v>103</v>
      </c>
    </row>
    <row r="30" spans="1:2" x14ac:dyDescent="0.2">
      <c r="A30" s="3" t="str">
        <f>HYPERLINK("#'Table 24'!A1", "Table 24")</f>
        <v>Table 24</v>
      </c>
      <c r="B30" t="s">
        <v>107</v>
      </c>
    </row>
    <row r="31" spans="1:2" x14ac:dyDescent="0.2">
      <c r="A31" s="3" t="str">
        <f>HYPERLINK("#'Table 25'!A1", "Table 25")</f>
        <v>Table 25</v>
      </c>
      <c r="B31" t="s">
        <v>111</v>
      </c>
    </row>
    <row r="32" spans="1:2" x14ac:dyDescent="0.2">
      <c r="A32" s="3" t="str">
        <f>HYPERLINK("#'Table 26'!A1", "Table 26")</f>
        <v>Table 26</v>
      </c>
      <c r="B32" t="s">
        <v>113</v>
      </c>
    </row>
    <row r="33" spans="1:2" x14ac:dyDescent="0.2">
      <c r="A33" s="3" t="str">
        <f>HYPERLINK("#'Table 27'!A1", "Table 27")</f>
        <v>Table 27</v>
      </c>
      <c r="B33" t="s">
        <v>115</v>
      </c>
    </row>
    <row r="35" spans="1:2" ht="15" x14ac:dyDescent="0.25">
      <c r="A35" s="2" t="s">
        <v>117</v>
      </c>
    </row>
    <row r="36" spans="1:2" x14ac:dyDescent="0.2">
      <c r="A36" s="3" t="str">
        <f>HYPERLINK("#'Table 28'!A1", "Table 28")</f>
        <v>Table 28</v>
      </c>
      <c r="B36" t="s">
        <v>118</v>
      </c>
    </row>
    <row r="37" spans="1:2" x14ac:dyDescent="0.2">
      <c r="A37" s="3" t="str">
        <f>HYPERLINK("#'Table 29'!A1", "Table 29")</f>
        <v>Table 29</v>
      </c>
      <c r="B37" t="s">
        <v>128</v>
      </c>
    </row>
    <row r="38" spans="1:2" x14ac:dyDescent="0.2">
      <c r="A38" s="3" t="str">
        <f>HYPERLINK("#'Table 30'!A1", "Table 30")</f>
        <v>Table 30</v>
      </c>
      <c r="B38" t="s">
        <v>130</v>
      </c>
    </row>
    <row r="39" spans="1:2" x14ac:dyDescent="0.2">
      <c r="A39" s="3" t="str">
        <f>HYPERLINK("#'Table 31'!A1", "Table 31")</f>
        <v>Table 31</v>
      </c>
      <c r="B39" t="s">
        <v>137</v>
      </c>
    </row>
    <row r="40" spans="1:2" x14ac:dyDescent="0.2">
      <c r="A40" s="3" t="str">
        <f>HYPERLINK("#'Table 32'!A1", "Table 32")</f>
        <v>Table 32</v>
      </c>
      <c r="B40" t="s">
        <v>139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7"/>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HYPERLINK("#'Contents'!A5", "Link to contents")</f>
        <v>Link to contents</v>
      </c>
    </row>
    <row r="3" spans="1:10" ht="15" x14ac:dyDescent="0.25">
      <c r="A3" s="2" t="s">
        <v>3</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2842</v>
      </c>
      <c r="C7" s="8">
        <v>3464</v>
      </c>
      <c r="D7" s="8">
        <v>3920</v>
      </c>
      <c r="E7" s="8">
        <v>4239</v>
      </c>
      <c r="F7" s="8">
        <v>4264</v>
      </c>
      <c r="G7" s="8">
        <v>4063</v>
      </c>
      <c r="H7" s="8">
        <v>4422</v>
      </c>
      <c r="I7" s="8">
        <v>4945</v>
      </c>
      <c r="J7" s="8">
        <v>4452</v>
      </c>
    </row>
    <row r="8" spans="1:10" x14ac:dyDescent="0.2">
      <c r="A8" s="10" t="s">
        <v>15</v>
      </c>
      <c r="B8" s="7">
        <v>2666</v>
      </c>
      <c r="C8" s="7">
        <v>3249</v>
      </c>
      <c r="D8" s="7">
        <v>3679</v>
      </c>
      <c r="E8" s="7">
        <v>3970</v>
      </c>
      <c r="F8" s="7">
        <v>3954</v>
      </c>
      <c r="G8" s="7">
        <v>3778</v>
      </c>
      <c r="H8" s="7">
        <v>4103</v>
      </c>
      <c r="I8" s="7">
        <v>4626</v>
      </c>
      <c r="J8" s="7">
        <v>4187</v>
      </c>
    </row>
    <row r="9" spans="1:10" x14ac:dyDescent="0.2">
      <c r="A9" s="10" t="s">
        <v>16</v>
      </c>
      <c r="B9" s="7">
        <v>368</v>
      </c>
      <c r="C9" s="7">
        <v>563</v>
      </c>
      <c r="D9" s="7">
        <v>695</v>
      </c>
      <c r="E9" s="7">
        <v>807</v>
      </c>
      <c r="F9" s="7">
        <v>927</v>
      </c>
      <c r="G9" s="7">
        <v>874</v>
      </c>
      <c r="H9" s="7">
        <v>1016</v>
      </c>
      <c r="I9" s="7">
        <v>1081</v>
      </c>
      <c r="J9" s="7">
        <v>889</v>
      </c>
    </row>
    <row r="10" spans="1:10" x14ac:dyDescent="0.2">
      <c r="A10" s="12" t="s">
        <v>17</v>
      </c>
      <c r="B10" s="11">
        <v>201</v>
      </c>
      <c r="C10" s="11">
        <v>278</v>
      </c>
      <c r="D10" s="11">
        <v>323</v>
      </c>
      <c r="E10" s="11">
        <v>343</v>
      </c>
      <c r="F10" s="11">
        <v>318</v>
      </c>
      <c r="G10" s="11">
        <v>329</v>
      </c>
      <c r="H10" s="11">
        <v>338</v>
      </c>
      <c r="I10" s="11">
        <v>383</v>
      </c>
      <c r="J10" s="11">
        <v>351</v>
      </c>
    </row>
    <row r="11" spans="1:10" x14ac:dyDescent="0.2">
      <c r="A11" s="9" t="s">
        <v>18</v>
      </c>
      <c r="B11" s="8">
        <v>19944</v>
      </c>
      <c r="C11" s="8">
        <v>24679</v>
      </c>
      <c r="D11" s="8">
        <v>28738</v>
      </c>
      <c r="E11" s="8">
        <v>29930</v>
      </c>
      <c r="F11" s="8">
        <v>28319</v>
      </c>
      <c r="G11" s="8">
        <v>26028</v>
      </c>
      <c r="H11" s="8">
        <v>27140</v>
      </c>
      <c r="I11" s="8">
        <v>28191</v>
      </c>
      <c r="J11" s="8">
        <v>24145</v>
      </c>
    </row>
    <row r="12" spans="1:10" x14ac:dyDescent="0.2">
      <c r="A12" s="10" t="s">
        <v>15</v>
      </c>
      <c r="B12" s="7">
        <v>18678</v>
      </c>
      <c r="C12" s="7">
        <v>23197</v>
      </c>
      <c r="D12" s="7">
        <v>26915</v>
      </c>
      <c r="E12" s="7">
        <v>28242</v>
      </c>
      <c r="F12" s="7">
        <v>26742</v>
      </c>
      <c r="G12" s="7">
        <v>24536</v>
      </c>
      <c r="H12" s="7">
        <v>25792</v>
      </c>
      <c r="I12" s="7">
        <v>26822</v>
      </c>
      <c r="J12" s="7">
        <v>22810</v>
      </c>
    </row>
    <row r="13" spans="1:10" x14ac:dyDescent="0.2">
      <c r="A13" s="10" t="s">
        <v>16</v>
      </c>
      <c r="B13" s="7">
        <v>3055</v>
      </c>
      <c r="C13" s="7">
        <v>4425</v>
      </c>
      <c r="D13" s="7">
        <v>5572</v>
      </c>
      <c r="E13" s="7">
        <v>6081</v>
      </c>
      <c r="F13" s="7">
        <v>5759</v>
      </c>
      <c r="G13" s="7">
        <v>5277</v>
      </c>
      <c r="H13" s="7">
        <v>5215</v>
      </c>
      <c r="I13" s="7">
        <v>5385</v>
      </c>
      <c r="J13" s="7">
        <v>4401</v>
      </c>
    </row>
    <row r="14" spans="1:10" x14ac:dyDescent="0.2">
      <c r="A14" s="12" t="s">
        <v>17</v>
      </c>
      <c r="B14" s="11">
        <v>2308</v>
      </c>
      <c r="C14" s="11">
        <v>2848</v>
      </c>
      <c r="D14" s="11">
        <v>3423</v>
      </c>
      <c r="E14" s="11">
        <v>3505</v>
      </c>
      <c r="F14" s="11">
        <v>3122</v>
      </c>
      <c r="G14" s="11">
        <v>2796</v>
      </c>
      <c r="H14" s="11">
        <v>2854</v>
      </c>
      <c r="I14" s="11">
        <v>2920</v>
      </c>
      <c r="J14" s="11">
        <v>2893</v>
      </c>
    </row>
    <row r="15" spans="1:10" x14ac:dyDescent="0.2">
      <c r="A15" s="9" t="s">
        <v>19</v>
      </c>
      <c r="B15" s="8">
        <v>23014</v>
      </c>
      <c r="C15" s="8">
        <v>28338</v>
      </c>
      <c r="D15" s="8">
        <v>32867</v>
      </c>
      <c r="E15" s="8">
        <v>34358</v>
      </c>
      <c r="F15" s="8">
        <v>32744</v>
      </c>
      <c r="G15" s="8">
        <v>30228</v>
      </c>
      <c r="H15" s="8">
        <v>31737</v>
      </c>
      <c r="I15" s="8">
        <v>33226</v>
      </c>
      <c r="J15" s="8">
        <v>28664</v>
      </c>
    </row>
    <row r="16" spans="1:10" x14ac:dyDescent="0.2">
      <c r="A16" s="10" t="s">
        <v>15</v>
      </c>
      <c r="B16" s="7">
        <v>21557</v>
      </c>
      <c r="C16" s="7">
        <v>26631</v>
      </c>
      <c r="D16" s="7">
        <v>30787</v>
      </c>
      <c r="E16" s="7">
        <v>32383</v>
      </c>
      <c r="F16" s="7">
        <v>30840</v>
      </c>
      <c r="G16" s="7">
        <v>28436</v>
      </c>
      <c r="H16" s="7">
        <v>30053</v>
      </c>
      <c r="I16" s="7">
        <v>31533</v>
      </c>
      <c r="J16" s="7">
        <v>27060</v>
      </c>
    </row>
    <row r="17" spans="1:10" x14ac:dyDescent="0.2">
      <c r="A17" s="10" t="s">
        <v>16</v>
      </c>
      <c r="B17" s="7">
        <v>3437</v>
      </c>
      <c r="C17" s="7">
        <v>5011</v>
      </c>
      <c r="D17" s="7">
        <v>6289</v>
      </c>
      <c r="E17" s="7">
        <v>6914</v>
      </c>
      <c r="F17" s="7">
        <v>6703</v>
      </c>
      <c r="G17" s="7">
        <v>6172</v>
      </c>
      <c r="H17" s="7">
        <v>6247</v>
      </c>
      <c r="I17" s="7">
        <v>6474</v>
      </c>
      <c r="J17" s="7">
        <v>5297</v>
      </c>
    </row>
    <row r="18" spans="1:10" x14ac:dyDescent="0.2">
      <c r="A18" s="12" t="s">
        <v>17</v>
      </c>
      <c r="B18" s="11">
        <v>2542</v>
      </c>
      <c r="C18" s="11">
        <v>3160</v>
      </c>
      <c r="D18" s="11">
        <v>3775</v>
      </c>
      <c r="E18" s="11">
        <v>3878</v>
      </c>
      <c r="F18" s="11">
        <v>3468</v>
      </c>
      <c r="G18" s="11">
        <v>3150</v>
      </c>
      <c r="H18" s="11">
        <v>3229</v>
      </c>
      <c r="I18" s="11">
        <v>3310</v>
      </c>
      <c r="J18" s="11">
        <v>3251</v>
      </c>
    </row>
    <row r="20" spans="1:10" x14ac:dyDescent="0.2">
      <c r="A20" s="13" t="s">
        <v>20</v>
      </c>
    </row>
    <row r="21" spans="1:10" x14ac:dyDescent="0.2">
      <c r="A21" s="13" t="s">
        <v>21</v>
      </c>
    </row>
    <row r="22" spans="1:10" x14ac:dyDescent="0.2">
      <c r="A22" s="13" t="s">
        <v>22</v>
      </c>
    </row>
    <row r="23" spans="1:10" x14ac:dyDescent="0.2">
      <c r="A23" s="13" t="s">
        <v>23</v>
      </c>
    </row>
    <row r="24" spans="1:10" x14ac:dyDescent="0.2">
      <c r="A24" s="13" t="s">
        <v>24</v>
      </c>
    </row>
    <row r="25" spans="1:10" x14ac:dyDescent="0.2">
      <c r="A25" s="13"/>
    </row>
    <row r="26" spans="1:10" x14ac:dyDescent="0.2">
      <c r="A26" s="13" t="s">
        <v>141</v>
      </c>
    </row>
    <row r="27" spans="1:10" x14ac:dyDescent="0.2">
      <c r="A27" s="13" t="s">
        <v>276</v>
      </c>
    </row>
  </sheetData>
  <mergeCells count="1">
    <mergeCell ref="B6:J6"/>
  </mergeCells>
  <conditionalFormatting sqref="B7:J10">
    <cfRule type="expression" dxfId="26" priority="3">
      <formula>B7=2</formula>
    </cfRule>
  </conditionalFormatting>
  <conditionalFormatting sqref="B11:J14">
    <cfRule type="expression" dxfId="25" priority="2">
      <formula>B11=2</formula>
    </cfRule>
  </conditionalFormatting>
  <conditionalFormatting sqref="B15:J18">
    <cfRule type="expression" dxfId="24" priority="1">
      <formula>B15=2</formula>
    </cfRule>
  </conditionalFormatting>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8"/>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HYPERLINK("#'Contents'!A6", "Link to contents")</f>
        <v>Link to contents</v>
      </c>
    </row>
    <row r="3" spans="1:10" ht="15" x14ac:dyDescent="0.25">
      <c r="A3" s="2" t="s">
        <v>26</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2470.50948825161</v>
      </c>
      <c r="C7" s="15">
        <v>2921.8629406728601</v>
      </c>
      <c r="D7" s="15">
        <v>3210.8119176819901</v>
      </c>
      <c r="E7" s="15">
        <v>3372.89194253592</v>
      </c>
      <c r="F7" s="15">
        <v>3295.1831902381</v>
      </c>
      <c r="G7" s="15">
        <v>3046.3437127454599</v>
      </c>
      <c r="H7" s="15">
        <v>3213.5693729833401</v>
      </c>
      <c r="I7" s="15">
        <v>3485.68367332553</v>
      </c>
      <c r="J7" s="15">
        <v>3046.9776609723999</v>
      </c>
    </row>
    <row r="8" spans="1:10" x14ac:dyDescent="0.2">
      <c r="A8" s="10" t="s">
        <v>15</v>
      </c>
      <c r="B8" s="14">
        <v>2317.5152342289898</v>
      </c>
      <c r="C8" s="14">
        <v>2740.51174776158</v>
      </c>
      <c r="D8" s="14">
        <v>3013.4125115183801</v>
      </c>
      <c r="E8" s="14">
        <v>3158.8537418890301</v>
      </c>
      <c r="F8" s="14">
        <v>3055.6178082085898</v>
      </c>
      <c r="G8" s="14">
        <v>2832.65728445787</v>
      </c>
      <c r="H8" s="14">
        <v>2981.7447167233499</v>
      </c>
      <c r="I8" s="14">
        <v>3260.8235940958398</v>
      </c>
      <c r="J8" s="14">
        <v>2865.60994305738</v>
      </c>
    </row>
    <row r="9" spans="1:10" x14ac:dyDescent="0.2">
      <c r="A9" s="10" t="s">
        <v>16</v>
      </c>
      <c r="B9" s="14">
        <v>319.89707659274802</v>
      </c>
      <c r="C9" s="14">
        <v>474.88707725139102</v>
      </c>
      <c r="D9" s="14">
        <v>569.26384765025102</v>
      </c>
      <c r="E9" s="14">
        <v>642.11460194066603</v>
      </c>
      <c r="F9" s="14">
        <v>716.37777142371397</v>
      </c>
      <c r="G9" s="14">
        <v>655.30504674859196</v>
      </c>
      <c r="H9" s="14">
        <v>738.35062934217001</v>
      </c>
      <c r="I9" s="14">
        <v>761.98666347116296</v>
      </c>
      <c r="J9" s="14">
        <v>608.43736311870396</v>
      </c>
    </row>
    <row r="10" spans="1:10" x14ac:dyDescent="0.2">
      <c r="A10" s="12" t="s">
        <v>17</v>
      </c>
      <c r="B10" s="16">
        <v>174.72639237810401</v>
      </c>
      <c r="C10" s="16">
        <v>234.491309903884</v>
      </c>
      <c r="D10" s="16">
        <v>264.56434933961299</v>
      </c>
      <c r="E10" s="16">
        <v>272.91859785086598</v>
      </c>
      <c r="F10" s="16">
        <v>245.747714468976</v>
      </c>
      <c r="G10" s="16">
        <v>246.67661370742201</v>
      </c>
      <c r="H10" s="16">
        <v>245.632394407139</v>
      </c>
      <c r="I10" s="16">
        <v>269.973073181735</v>
      </c>
      <c r="J10" s="16">
        <v>240.22667542707001</v>
      </c>
    </row>
    <row r="11" spans="1:10" x14ac:dyDescent="0.2">
      <c r="A11" s="9" t="s">
        <v>18</v>
      </c>
      <c r="B11" s="15">
        <v>587.02962977897903</v>
      </c>
      <c r="C11" s="15">
        <v>713.95911724114796</v>
      </c>
      <c r="D11" s="15">
        <v>819.76214974051902</v>
      </c>
      <c r="E11" s="15">
        <v>842.12848325851098</v>
      </c>
      <c r="F11" s="15">
        <v>784.04055670506398</v>
      </c>
      <c r="G11" s="15">
        <v>707.99743599822</v>
      </c>
      <c r="H11" s="15">
        <v>725.14233322962104</v>
      </c>
      <c r="I11" s="15">
        <v>739.93077601260495</v>
      </c>
      <c r="J11" s="15">
        <v>622.94003444294697</v>
      </c>
    </row>
    <row r="12" spans="1:10" x14ac:dyDescent="0.2">
      <c r="A12" s="10" t="s">
        <v>15</v>
      </c>
      <c r="B12" s="14">
        <v>549.76631693801505</v>
      </c>
      <c r="C12" s="14">
        <v>671.08511862891203</v>
      </c>
      <c r="D12" s="14">
        <v>767.76039600062904</v>
      </c>
      <c r="E12" s="14">
        <v>794.63389990601002</v>
      </c>
      <c r="F12" s="14">
        <v>740.37969445979104</v>
      </c>
      <c r="G12" s="14">
        <v>667.41298177548504</v>
      </c>
      <c r="H12" s="14">
        <v>689.12568381202595</v>
      </c>
      <c r="I12" s="14">
        <v>703.998555361998</v>
      </c>
      <c r="J12" s="14">
        <v>588.49708782951404</v>
      </c>
    </row>
    <row r="13" spans="1:10" x14ac:dyDescent="0.2">
      <c r="A13" s="10" t="s">
        <v>16</v>
      </c>
      <c r="B13" s="14">
        <v>89.920553498535</v>
      </c>
      <c r="C13" s="14">
        <v>128.014469540584</v>
      </c>
      <c r="D13" s="14">
        <v>158.943374568661</v>
      </c>
      <c r="E13" s="14">
        <v>171.09867379535601</v>
      </c>
      <c r="F13" s="14">
        <v>159.44382097053099</v>
      </c>
      <c r="G13" s="14">
        <v>143.54166550494099</v>
      </c>
      <c r="H13" s="14">
        <v>139.33740854062199</v>
      </c>
      <c r="I13" s="14">
        <v>141.340400440846</v>
      </c>
      <c r="J13" s="14">
        <v>113.545624004283</v>
      </c>
    </row>
    <row r="14" spans="1:10" x14ac:dyDescent="0.2">
      <c r="A14" s="12" t="s">
        <v>17</v>
      </c>
      <c r="B14" s="16">
        <v>67.933432888582203</v>
      </c>
      <c r="C14" s="16">
        <v>82.3921376839738</v>
      </c>
      <c r="D14" s="16">
        <v>97.642349452355603</v>
      </c>
      <c r="E14" s="16">
        <v>98.618788300069596</v>
      </c>
      <c r="F14" s="16">
        <v>86.4357716739013</v>
      </c>
      <c r="G14" s="16">
        <v>76.055049602390696</v>
      </c>
      <c r="H14" s="16">
        <v>76.254834894522403</v>
      </c>
      <c r="I14" s="16">
        <v>76.641405624376802</v>
      </c>
      <c r="J14" s="16">
        <v>74.6392843091093</v>
      </c>
    </row>
    <row r="15" spans="1:10" x14ac:dyDescent="0.2">
      <c r="A15" s="9" t="s">
        <v>19</v>
      </c>
      <c r="B15" s="15">
        <v>655.20648442034098</v>
      </c>
      <c r="C15" s="15">
        <v>792.62809441163301</v>
      </c>
      <c r="D15" s="15">
        <v>905.99143240341095</v>
      </c>
      <c r="E15" s="15">
        <v>933.70016805407295</v>
      </c>
      <c r="F15" s="15">
        <v>875.19643741806897</v>
      </c>
      <c r="G15" s="15">
        <v>793.45715461298005</v>
      </c>
      <c r="H15" s="15">
        <v>817.89698909947401</v>
      </c>
      <c r="I15" s="15">
        <v>840.777799174405</v>
      </c>
      <c r="J15" s="15">
        <v>712.66484290369601</v>
      </c>
    </row>
    <row r="16" spans="1:10" x14ac:dyDescent="0.2">
      <c r="A16" s="10" t="s">
        <v>15</v>
      </c>
      <c r="B16" s="14">
        <v>613.72582709000096</v>
      </c>
      <c r="C16" s="14">
        <v>744.88244697142397</v>
      </c>
      <c r="D16" s="14">
        <v>848.65543643787998</v>
      </c>
      <c r="E16" s="14">
        <v>880.028306132343</v>
      </c>
      <c r="F16" s="14">
        <v>824.30546451176497</v>
      </c>
      <c r="G16" s="14">
        <v>746.41880536504902</v>
      </c>
      <c r="H16" s="14">
        <v>774.49847853944902</v>
      </c>
      <c r="I16" s="14">
        <v>797.93674656493499</v>
      </c>
      <c r="J16" s="14">
        <v>672.78504915482904</v>
      </c>
    </row>
    <row r="17" spans="1:10" x14ac:dyDescent="0.2">
      <c r="A17" s="10" t="s">
        <v>16</v>
      </c>
      <c r="B17" s="14">
        <v>97.851077038007801</v>
      </c>
      <c r="C17" s="14">
        <v>140.160187066719</v>
      </c>
      <c r="D17" s="14">
        <v>173.35869164770301</v>
      </c>
      <c r="E17" s="14">
        <v>187.89228016548901</v>
      </c>
      <c r="F17" s="14">
        <v>179.16081480617299</v>
      </c>
      <c r="G17" s="14">
        <v>162.00931448562</v>
      </c>
      <c r="H17" s="14">
        <v>160.991980681993</v>
      </c>
      <c r="I17" s="14">
        <v>163.82337542452001</v>
      </c>
      <c r="J17" s="14">
        <v>131.69779768562901</v>
      </c>
    </row>
    <row r="18" spans="1:10" x14ac:dyDescent="0.2">
      <c r="A18" s="12" t="s">
        <v>17</v>
      </c>
      <c r="B18" s="16">
        <v>72.370508533784005</v>
      </c>
      <c r="C18" s="16">
        <v>88.3867872941196</v>
      </c>
      <c r="D18" s="16">
        <v>104.059319600903</v>
      </c>
      <c r="E18" s="16">
        <v>105.38707875061699</v>
      </c>
      <c r="F18" s="16">
        <v>92.694272079338603</v>
      </c>
      <c r="G18" s="16">
        <v>82.684598287378805</v>
      </c>
      <c r="H18" s="16">
        <v>83.214840022755894</v>
      </c>
      <c r="I18" s="16">
        <v>83.758939242378901</v>
      </c>
      <c r="J18" s="16">
        <v>80.828684212947195</v>
      </c>
    </row>
    <row r="20" spans="1:10" x14ac:dyDescent="0.2">
      <c r="A20" s="13" t="s">
        <v>20</v>
      </c>
    </row>
    <row r="21" spans="1:10" x14ac:dyDescent="0.2">
      <c r="A21" s="13" t="s">
        <v>21</v>
      </c>
    </row>
    <row r="22" spans="1:10" x14ac:dyDescent="0.2">
      <c r="A22" s="13" t="s">
        <v>22</v>
      </c>
    </row>
    <row r="23" spans="1:10" x14ac:dyDescent="0.2">
      <c r="A23" s="13" t="s">
        <v>23</v>
      </c>
    </row>
    <row r="24" spans="1:10" x14ac:dyDescent="0.2">
      <c r="A24" s="13" t="s">
        <v>28</v>
      </c>
    </row>
    <row r="25" spans="1:10" x14ac:dyDescent="0.2">
      <c r="A25" s="13" t="s">
        <v>24</v>
      </c>
    </row>
    <row r="26" spans="1:10" x14ac:dyDescent="0.2">
      <c r="A26" s="13"/>
    </row>
    <row r="27" spans="1:10" x14ac:dyDescent="0.2">
      <c r="A27" s="13" t="s">
        <v>141</v>
      </c>
    </row>
    <row r="28" spans="1:10" x14ac:dyDescent="0.2">
      <c r="A28" s="13" t="s">
        <v>276</v>
      </c>
    </row>
  </sheetData>
  <mergeCells count="1">
    <mergeCell ref="B6:J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HYPERLINK("#'Contents'!A7", "Link to contents")</f>
        <v>Link to contents</v>
      </c>
    </row>
    <row r="3" spans="1:10" ht="15" x14ac:dyDescent="0.25">
      <c r="A3" s="2" t="s">
        <v>30</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4858</v>
      </c>
      <c r="C7" s="8">
        <v>6226</v>
      </c>
      <c r="D7" s="8">
        <v>7294</v>
      </c>
      <c r="E7" s="8">
        <v>8357</v>
      </c>
      <c r="F7" s="8">
        <v>8329</v>
      </c>
      <c r="G7" s="8">
        <v>8069</v>
      </c>
      <c r="H7" s="8">
        <v>8887</v>
      </c>
      <c r="I7" s="8">
        <v>10395</v>
      </c>
      <c r="J7" s="8">
        <v>8886</v>
      </c>
    </row>
    <row r="8" spans="1:10" x14ac:dyDescent="0.2">
      <c r="A8" s="10" t="s">
        <v>15</v>
      </c>
      <c r="B8" s="7">
        <v>4165</v>
      </c>
      <c r="C8" s="7">
        <v>5228</v>
      </c>
      <c r="D8" s="7">
        <v>6078</v>
      </c>
      <c r="E8" s="7">
        <v>6916</v>
      </c>
      <c r="F8" s="7">
        <v>6788</v>
      </c>
      <c r="G8" s="7">
        <v>6568</v>
      </c>
      <c r="H8" s="7">
        <v>7239</v>
      </c>
      <c r="I8" s="7">
        <v>8551</v>
      </c>
      <c r="J8" s="7">
        <v>7404</v>
      </c>
    </row>
    <row r="9" spans="1:10" x14ac:dyDescent="0.2">
      <c r="A9" s="10" t="s">
        <v>16</v>
      </c>
      <c r="B9" s="7">
        <v>429</v>
      </c>
      <c r="C9" s="7">
        <v>680</v>
      </c>
      <c r="D9" s="7">
        <v>825</v>
      </c>
      <c r="E9" s="7">
        <v>990</v>
      </c>
      <c r="F9" s="7">
        <v>1109</v>
      </c>
      <c r="G9" s="7">
        <v>1097</v>
      </c>
      <c r="H9" s="7">
        <v>1254</v>
      </c>
      <c r="I9" s="7">
        <v>1393</v>
      </c>
      <c r="J9" s="7">
        <v>1058</v>
      </c>
    </row>
    <row r="10" spans="1:10" x14ac:dyDescent="0.2">
      <c r="A10" s="12" t="s">
        <v>17</v>
      </c>
      <c r="B10" s="11">
        <v>264</v>
      </c>
      <c r="C10" s="11">
        <v>318</v>
      </c>
      <c r="D10" s="11">
        <v>391</v>
      </c>
      <c r="E10" s="11">
        <v>451</v>
      </c>
      <c r="F10" s="11">
        <v>432</v>
      </c>
      <c r="G10" s="11">
        <v>406</v>
      </c>
      <c r="H10" s="11">
        <v>394</v>
      </c>
      <c r="I10" s="11">
        <v>451</v>
      </c>
      <c r="J10" s="11">
        <v>424</v>
      </c>
    </row>
    <row r="11" spans="1:10" x14ac:dyDescent="0.2">
      <c r="A11" s="9" t="s">
        <v>18</v>
      </c>
      <c r="B11" s="8">
        <v>38367</v>
      </c>
      <c r="C11" s="8">
        <v>48685</v>
      </c>
      <c r="D11" s="8">
        <v>59644</v>
      </c>
      <c r="E11" s="8">
        <v>65009</v>
      </c>
      <c r="F11" s="8">
        <v>60727</v>
      </c>
      <c r="G11" s="8">
        <v>54648</v>
      </c>
      <c r="H11" s="8">
        <v>58316</v>
      </c>
      <c r="I11" s="8">
        <v>62354</v>
      </c>
      <c r="J11" s="8">
        <v>50755</v>
      </c>
    </row>
    <row r="12" spans="1:10" x14ac:dyDescent="0.2">
      <c r="A12" s="10" t="s">
        <v>15</v>
      </c>
      <c r="B12" s="7">
        <v>31876</v>
      </c>
      <c r="C12" s="7">
        <v>40215</v>
      </c>
      <c r="D12" s="7">
        <v>48855</v>
      </c>
      <c r="E12" s="7">
        <v>53458</v>
      </c>
      <c r="F12" s="7">
        <v>49883</v>
      </c>
      <c r="G12" s="7">
        <v>45056</v>
      </c>
      <c r="H12" s="7">
        <v>48613</v>
      </c>
      <c r="I12" s="7">
        <v>52221</v>
      </c>
      <c r="J12" s="7">
        <v>42091</v>
      </c>
    </row>
    <row r="13" spans="1:10" x14ac:dyDescent="0.2">
      <c r="A13" s="10" t="s">
        <v>16</v>
      </c>
      <c r="B13" s="7">
        <v>3505</v>
      </c>
      <c r="C13" s="7">
        <v>5031</v>
      </c>
      <c r="D13" s="7">
        <v>6406</v>
      </c>
      <c r="E13" s="7">
        <v>7151</v>
      </c>
      <c r="F13" s="7">
        <v>6660</v>
      </c>
      <c r="G13" s="7">
        <v>6047</v>
      </c>
      <c r="H13" s="7">
        <v>6092</v>
      </c>
      <c r="I13" s="7">
        <v>6318</v>
      </c>
      <c r="J13" s="7">
        <v>4979</v>
      </c>
    </row>
    <row r="14" spans="1:10" x14ac:dyDescent="0.2">
      <c r="A14" s="12" t="s">
        <v>17</v>
      </c>
      <c r="B14" s="11">
        <v>2986</v>
      </c>
      <c r="C14" s="11">
        <v>3439</v>
      </c>
      <c r="D14" s="11">
        <v>4383</v>
      </c>
      <c r="E14" s="11">
        <v>4401</v>
      </c>
      <c r="F14" s="11">
        <v>4184</v>
      </c>
      <c r="G14" s="11">
        <v>3545</v>
      </c>
      <c r="H14" s="11">
        <v>3611</v>
      </c>
      <c r="I14" s="11">
        <v>3816</v>
      </c>
      <c r="J14" s="11">
        <v>3685</v>
      </c>
    </row>
    <row r="15" spans="1:10" x14ac:dyDescent="0.2">
      <c r="A15" s="9" t="s">
        <v>19</v>
      </c>
      <c r="B15" s="8">
        <v>43567</v>
      </c>
      <c r="C15" s="8">
        <v>55237</v>
      </c>
      <c r="D15" s="8">
        <v>67262</v>
      </c>
      <c r="E15" s="8">
        <v>73669</v>
      </c>
      <c r="F15" s="8">
        <v>69313</v>
      </c>
      <c r="G15" s="8">
        <v>62945</v>
      </c>
      <c r="H15" s="8">
        <v>67476</v>
      </c>
      <c r="I15" s="8">
        <v>72874</v>
      </c>
      <c r="J15" s="8">
        <v>59742</v>
      </c>
    </row>
    <row r="16" spans="1:10" x14ac:dyDescent="0.2">
      <c r="A16" s="10" t="s">
        <v>15</v>
      </c>
      <c r="B16" s="7">
        <v>36332</v>
      </c>
      <c r="C16" s="7">
        <v>45701</v>
      </c>
      <c r="D16" s="7">
        <v>55201</v>
      </c>
      <c r="E16" s="7">
        <v>60614</v>
      </c>
      <c r="F16" s="7">
        <v>56881</v>
      </c>
      <c r="G16" s="7">
        <v>51804</v>
      </c>
      <c r="H16" s="7">
        <v>56066</v>
      </c>
      <c r="I16" s="7">
        <v>60883</v>
      </c>
      <c r="J16" s="7">
        <v>49581</v>
      </c>
    </row>
    <row r="17" spans="1:10" x14ac:dyDescent="0.2">
      <c r="A17" s="10" t="s">
        <v>16</v>
      </c>
      <c r="B17" s="7">
        <v>3948</v>
      </c>
      <c r="C17" s="7">
        <v>5735</v>
      </c>
      <c r="D17" s="7">
        <v>7253</v>
      </c>
      <c r="E17" s="7">
        <v>8168</v>
      </c>
      <c r="F17" s="7">
        <v>7786</v>
      </c>
      <c r="G17" s="7">
        <v>7165</v>
      </c>
      <c r="H17" s="7">
        <v>7362</v>
      </c>
      <c r="I17" s="7">
        <v>7719</v>
      </c>
      <c r="J17" s="7">
        <v>6044</v>
      </c>
    </row>
    <row r="18" spans="1:10" x14ac:dyDescent="0.2">
      <c r="A18" s="12" t="s">
        <v>17</v>
      </c>
      <c r="B18" s="11">
        <v>3287</v>
      </c>
      <c r="C18" s="11">
        <v>3801</v>
      </c>
      <c r="D18" s="11">
        <v>4808</v>
      </c>
      <c r="E18" s="11">
        <v>4888</v>
      </c>
      <c r="F18" s="11">
        <v>4648</v>
      </c>
      <c r="G18" s="11">
        <v>3979</v>
      </c>
      <c r="H18" s="11">
        <v>4048</v>
      </c>
      <c r="I18" s="11">
        <v>4274</v>
      </c>
      <c r="J18" s="11">
        <v>4117</v>
      </c>
    </row>
    <row r="20" spans="1:10" x14ac:dyDescent="0.2">
      <c r="A20" s="13" t="s">
        <v>20</v>
      </c>
    </row>
    <row r="21" spans="1:10" x14ac:dyDescent="0.2">
      <c r="A21" s="13" t="s">
        <v>31</v>
      </c>
    </row>
    <row r="22" spans="1:10" x14ac:dyDescent="0.2">
      <c r="A22" s="13" t="s">
        <v>32</v>
      </c>
    </row>
    <row r="23" spans="1:10" x14ac:dyDescent="0.2">
      <c r="A23" s="13"/>
    </row>
    <row r="24" spans="1:10" x14ac:dyDescent="0.2">
      <c r="A24" s="13" t="s">
        <v>141</v>
      </c>
    </row>
    <row r="25" spans="1:10" x14ac:dyDescent="0.2">
      <c r="A25" s="13" t="s">
        <v>276</v>
      </c>
    </row>
  </sheetData>
  <mergeCells count="1">
    <mergeCell ref="B6:J6"/>
  </mergeCells>
  <conditionalFormatting sqref="B7:J10">
    <cfRule type="expression" dxfId="23" priority="3">
      <formula>B7=2</formula>
    </cfRule>
  </conditionalFormatting>
  <conditionalFormatting sqref="B11:J14">
    <cfRule type="expression" dxfId="22" priority="2">
      <formula>B11=2</formula>
    </cfRule>
  </conditionalFormatting>
  <conditionalFormatting sqref="B15:J18">
    <cfRule type="expression" dxfId="21" priority="1">
      <formula>B15=2</formula>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6"/>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HYPERLINK("#'Contents'!A8", "Link to contents")</f>
        <v>Link to contents</v>
      </c>
    </row>
    <row r="3" spans="1:10" ht="15" x14ac:dyDescent="0.25">
      <c r="A3" s="2" t="s">
        <v>34</v>
      </c>
    </row>
    <row r="5" spans="1:10" x14ac:dyDescent="0.2">
      <c r="B5" s="5" t="s">
        <v>4</v>
      </c>
      <c r="C5" s="5" t="s">
        <v>5</v>
      </c>
      <c r="D5" s="5" t="s">
        <v>6</v>
      </c>
      <c r="E5" s="5" t="s">
        <v>7</v>
      </c>
      <c r="F5" s="5" t="s">
        <v>8</v>
      </c>
      <c r="G5" s="5" t="s">
        <v>9</v>
      </c>
      <c r="H5" s="5" t="s">
        <v>10</v>
      </c>
      <c r="I5" s="5" t="s">
        <v>11</v>
      </c>
      <c r="J5" s="5" t="s">
        <v>12</v>
      </c>
    </row>
    <row r="6" spans="1:10" x14ac:dyDescent="0.2">
      <c r="A6" s="6"/>
      <c r="B6" s="91" t="s">
        <v>27</v>
      </c>
      <c r="C6" s="92"/>
      <c r="D6" s="92"/>
      <c r="E6" s="92"/>
      <c r="F6" s="92"/>
      <c r="G6" s="92"/>
      <c r="H6" s="92"/>
      <c r="I6" s="92"/>
      <c r="J6" s="92"/>
    </row>
    <row r="7" spans="1:10" x14ac:dyDescent="0.2">
      <c r="A7" s="9" t="s">
        <v>14</v>
      </c>
      <c r="B7" s="15">
        <v>4222.9891252379703</v>
      </c>
      <c r="C7" s="15">
        <v>5251.5931491423798</v>
      </c>
      <c r="D7" s="15">
        <v>5974.4036039725597</v>
      </c>
      <c r="E7" s="15">
        <v>6649.5064788329</v>
      </c>
      <c r="F7" s="15">
        <v>6436.5808610443501</v>
      </c>
      <c r="G7" s="15">
        <v>6049.9501398333996</v>
      </c>
      <c r="H7" s="15">
        <v>6458.3878375628601</v>
      </c>
      <c r="I7" s="15">
        <v>7327.3370645538798</v>
      </c>
      <c r="J7" s="15">
        <v>6081.6360052562404</v>
      </c>
    </row>
    <row r="8" spans="1:10" x14ac:dyDescent="0.2">
      <c r="A8" s="10" t="s">
        <v>15</v>
      </c>
      <c r="B8" s="14">
        <v>3620.5742500239098</v>
      </c>
      <c r="C8" s="14">
        <v>4409.78621646584</v>
      </c>
      <c r="D8" s="14">
        <v>4978.39664175284</v>
      </c>
      <c r="E8" s="14">
        <v>5502.9300954419396</v>
      </c>
      <c r="F8" s="14">
        <v>5245.7090748912296</v>
      </c>
      <c r="G8" s="14">
        <v>4924.5349508521203</v>
      </c>
      <c r="H8" s="14">
        <v>5260.7482340629604</v>
      </c>
      <c r="I8" s="14">
        <v>6027.5189263107404</v>
      </c>
      <c r="J8" s="14">
        <v>5067.3455978974998</v>
      </c>
    </row>
    <row r="9" spans="1:10" x14ac:dyDescent="0.2">
      <c r="A9" s="10" t="s">
        <v>16</v>
      </c>
      <c r="B9" s="14">
        <v>372.92349418013299</v>
      </c>
      <c r="C9" s="14">
        <v>573.57586595194596</v>
      </c>
      <c r="D9" s="14">
        <v>675.74485512439799</v>
      </c>
      <c r="E9" s="14">
        <v>787.72423286401397</v>
      </c>
      <c r="F9" s="14">
        <v>857.025834421681</v>
      </c>
      <c r="G9" s="14">
        <v>822.50530467186002</v>
      </c>
      <c r="H9" s="14">
        <v>911.310717711694</v>
      </c>
      <c r="I9" s="14">
        <v>981.91250898735404</v>
      </c>
      <c r="J9" s="14">
        <v>724.10205869469996</v>
      </c>
    </row>
    <row r="10" spans="1:10" x14ac:dyDescent="0.2">
      <c r="A10" s="12" t="s">
        <v>17</v>
      </c>
      <c r="B10" s="16">
        <v>229.49138103392801</v>
      </c>
      <c r="C10" s="16">
        <v>268.23106672458698</v>
      </c>
      <c r="D10" s="16">
        <v>320.26210709532103</v>
      </c>
      <c r="E10" s="16">
        <v>358.85215052694002</v>
      </c>
      <c r="F10" s="16">
        <v>333.84595173143902</v>
      </c>
      <c r="G10" s="16">
        <v>304.409438192138</v>
      </c>
      <c r="H10" s="16">
        <v>286.32888578820399</v>
      </c>
      <c r="I10" s="16">
        <v>317.905629255777</v>
      </c>
      <c r="J10" s="16">
        <v>290.18834866403898</v>
      </c>
    </row>
    <row r="11" spans="1:10" x14ac:dyDescent="0.2">
      <c r="A11" s="9" t="s">
        <v>18</v>
      </c>
      <c r="B11" s="15">
        <v>1129.2903031352801</v>
      </c>
      <c r="C11" s="15">
        <v>1408.4484631826799</v>
      </c>
      <c r="D11" s="15">
        <v>1701.36730667143</v>
      </c>
      <c r="E11" s="15">
        <v>1829.1323277030599</v>
      </c>
      <c r="F11" s="15">
        <v>1681.28927176201</v>
      </c>
      <c r="G11" s="15">
        <v>1486.50084072655</v>
      </c>
      <c r="H11" s="15">
        <v>1558.12086605079</v>
      </c>
      <c r="I11" s="15">
        <v>1636.6089747610899</v>
      </c>
      <c r="J11" s="15">
        <v>1309.4769703106999</v>
      </c>
    </row>
    <row r="12" spans="1:10" x14ac:dyDescent="0.2">
      <c r="A12" s="10" t="s">
        <v>15</v>
      </c>
      <c r="B12" s="14">
        <v>938.23488161024602</v>
      </c>
      <c r="C12" s="14">
        <v>1163.4128570790001</v>
      </c>
      <c r="D12" s="14">
        <v>1393.60706470781</v>
      </c>
      <c r="E12" s="14">
        <v>1504.1264436362701</v>
      </c>
      <c r="F12" s="14">
        <v>1381.06201102153</v>
      </c>
      <c r="G12" s="14">
        <v>1225.5852342222199</v>
      </c>
      <c r="H12" s="14">
        <v>1298.8704585590101</v>
      </c>
      <c r="I12" s="14">
        <v>1370.6475490104699</v>
      </c>
      <c r="J12" s="14">
        <v>1085.94611678352</v>
      </c>
    </row>
    <row r="13" spans="1:10" x14ac:dyDescent="0.2">
      <c r="A13" s="10" t="s">
        <v>16</v>
      </c>
      <c r="B13" s="14">
        <v>103.16580687802499</v>
      </c>
      <c r="C13" s="14">
        <v>145.54594265732899</v>
      </c>
      <c r="D13" s="14">
        <v>182.73353508378301</v>
      </c>
      <c r="E13" s="14">
        <v>201.20483741335201</v>
      </c>
      <c r="F13" s="14">
        <v>184.388929964184</v>
      </c>
      <c r="G13" s="14">
        <v>164.486725660106</v>
      </c>
      <c r="H13" s="14">
        <v>162.76960552818201</v>
      </c>
      <c r="I13" s="14">
        <v>165.82890436123699</v>
      </c>
      <c r="J13" s="14">
        <v>128.45800089009899</v>
      </c>
    </row>
    <row r="14" spans="1:10" x14ac:dyDescent="0.2">
      <c r="A14" s="12" t="s">
        <v>17</v>
      </c>
      <c r="B14" s="16">
        <v>87.889614647013303</v>
      </c>
      <c r="C14" s="16">
        <v>99.4896634463434</v>
      </c>
      <c r="D14" s="16">
        <v>125.026706879835</v>
      </c>
      <c r="E14" s="16">
        <v>123.829183254952</v>
      </c>
      <c r="F14" s="16">
        <v>115.83833077629799</v>
      </c>
      <c r="G14" s="16">
        <v>96.428880844232793</v>
      </c>
      <c r="H14" s="16">
        <v>96.480801963602104</v>
      </c>
      <c r="I14" s="16">
        <v>100.158768446103</v>
      </c>
      <c r="J14" s="16">
        <v>95.072852637078398</v>
      </c>
    </row>
    <row r="15" spans="1:10" x14ac:dyDescent="0.2">
      <c r="A15" s="9" t="s">
        <v>19</v>
      </c>
      <c r="B15" s="15">
        <v>1240.3485229313001</v>
      </c>
      <c r="C15" s="15">
        <v>1545.0066360016699</v>
      </c>
      <c r="D15" s="15">
        <v>1854.10276953535</v>
      </c>
      <c r="E15" s="15">
        <v>2002.0012131199601</v>
      </c>
      <c r="F15" s="15">
        <v>1852.6292043354099</v>
      </c>
      <c r="G15" s="15">
        <v>1652.2482664124</v>
      </c>
      <c r="H15" s="15">
        <v>1738.92986849659</v>
      </c>
      <c r="I15" s="15">
        <v>1844.06312336831</v>
      </c>
      <c r="J15" s="15">
        <v>1485.3482781451501</v>
      </c>
    </row>
    <row r="16" spans="1:10" x14ac:dyDescent="0.2">
      <c r="A16" s="10" t="s">
        <v>15</v>
      </c>
      <c r="B16" s="14">
        <v>1034.36873172677</v>
      </c>
      <c r="C16" s="14">
        <v>1278.2799259900501</v>
      </c>
      <c r="D16" s="14">
        <v>1521.6366890833001</v>
      </c>
      <c r="E16" s="14">
        <v>1647.22341191075</v>
      </c>
      <c r="F16" s="14">
        <v>1520.3410871236599</v>
      </c>
      <c r="G16" s="14">
        <v>1359.80727926329</v>
      </c>
      <c r="H16" s="14">
        <v>1444.8817654740899</v>
      </c>
      <c r="I16" s="14">
        <v>1540.63308093467</v>
      </c>
      <c r="J16" s="14">
        <v>1232.7182380689401</v>
      </c>
    </row>
    <row r="17" spans="1:10" x14ac:dyDescent="0.2">
      <c r="A17" s="10" t="s">
        <v>16</v>
      </c>
      <c r="B17" s="14">
        <v>112.399200508017</v>
      </c>
      <c r="C17" s="14">
        <v>160.41083073790401</v>
      </c>
      <c r="D17" s="14">
        <v>199.93172054711201</v>
      </c>
      <c r="E17" s="14">
        <v>221.970515532501</v>
      </c>
      <c r="F17" s="14">
        <v>208.10772849184801</v>
      </c>
      <c r="G17" s="14">
        <v>188.07464975526</v>
      </c>
      <c r="H17" s="14">
        <v>189.72674272143999</v>
      </c>
      <c r="I17" s="14">
        <v>195.327870698466</v>
      </c>
      <c r="J17" s="14">
        <v>150.270245273163</v>
      </c>
    </row>
    <row r="18" spans="1:10" x14ac:dyDescent="0.2">
      <c r="A18" s="12" t="s">
        <v>17</v>
      </c>
      <c r="B18" s="16">
        <v>93.580590696517703</v>
      </c>
      <c r="C18" s="16">
        <v>106.315879273718</v>
      </c>
      <c r="D18" s="16">
        <v>132.53435990493799</v>
      </c>
      <c r="E18" s="16">
        <v>132.83446130299501</v>
      </c>
      <c r="F18" s="16">
        <v>124.23384562421199</v>
      </c>
      <c r="G18" s="16">
        <v>104.445084630311</v>
      </c>
      <c r="H18" s="16">
        <v>104.32136030105799</v>
      </c>
      <c r="I18" s="16">
        <v>108.152781366141</v>
      </c>
      <c r="J18" s="16">
        <v>102.359794803046</v>
      </c>
    </row>
    <row r="20" spans="1:10" x14ac:dyDescent="0.2">
      <c r="A20" s="13" t="s">
        <v>20</v>
      </c>
    </row>
    <row r="21" spans="1:10" x14ac:dyDescent="0.2">
      <c r="A21" s="13" t="s">
        <v>31</v>
      </c>
    </row>
    <row r="22" spans="1:10" x14ac:dyDescent="0.2">
      <c r="A22" s="13" t="s">
        <v>28</v>
      </c>
    </row>
    <row r="23" spans="1:10" x14ac:dyDescent="0.2">
      <c r="A23" s="13" t="s">
        <v>24</v>
      </c>
    </row>
    <row r="24" spans="1:10" x14ac:dyDescent="0.2">
      <c r="A24" s="13"/>
    </row>
    <row r="25" spans="1:10" x14ac:dyDescent="0.2">
      <c r="A25" s="13" t="s">
        <v>141</v>
      </c>
    </row>
    <row r="26" spans="1:10" x14ac:dyDescent="0.2">
      <c r="A26" s="13" t="s">
        <v>276</v>
      </c>
    </row>
  </sheetData>
  <mergeCells count="1">
    <mergeCell ref="B6:J6"/>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HYPERLINK("#'Contents'!A9", "Link to contents")</f>
        <v>Link to contents</v>
      </c>
    </row>
    <row r="3" spans="1:10" ht="15" x14ac:dyDescent="0.25">
      <c r="A3" s="2" t="s">
        <v>36</v>
      </c>
    </row>
    <row r="5" spans="1:10" x14ac:dyDescent="0.2">
      <c r="B5" s="5" t="s">
        <v>4</v>
      </c>
      <c r="C5" s="5" t="s">
        <v>5</v>
      </c>
      <c r="D5" s="5" t="s">
        <v>6</v>
      </c>
      <c r="E5" s="5" t="s">
        <v>7</v>
      </c>
      <c r="F5" s="5" t="s">
        <v>8</v>
      </c>
      <c r="G5" s="5" t="s">
        <v>9</v>
      </c>
      <c r="H5" s="5" t="s">
        <v>10</v>
      </c>
      <c r="I5" s="5" t="s">
        <v>11</v>
      </c>
      <c r="J5" s="5" t="s">
        <v>12</v>
      </c>
    </row>
    <row r="6" spans="1:10" x14ac:dyDescent="0.2">
      <c r="A6" s="6"/>
      <c r="B6" s="91" t="s">
        <v>37</v>
      </c>
      <c r="C6" s="92"/>
      <c r="D6" s="92"/>
      <c r="E6" s="92"/>
      <c r="F6" s="92"/>
      <c r="G6" s="92"/>
      <c r="H6" s="92"/>
      <c r="I6" s="92"/>
      <c r="J6" s="92"/>
    </row>
    <row r="7" spans="1:10" x14ac:dyDescent="0.2">
      <c r="A7" s="9" t="s">
        <v>14</v>
      </c>
      <c r="B7" s="18">
        <v>1.7093596059113301</v>
      </c>
      <c r="C7" s="18">
        <v>1.7973441108545001</v>
      </c>
      <c r="D7" s="18">
        <v>1.86071428571429</v>
      </c>
      <c r="E7" s="18">
        <v>1.9714555319650899</v>
      </c>
      <c r="F7" s="18">
        <v>1.9533302063789899</v>
      </c>
      <c r="G7" s="18">
        <v>1.9859709574206299</v>
      </c>
      <c r="H7" s="18">
        <v>2.0097241067390299</v>
      </c>
      <c r="I7" s="18">
        <v>2.1021233569261901</v>
      </c>
      <c r="J7" s="18">
        <v>1.9959568733153601</v>
      </c>
    </row>
    <row r="8" spans="1:10" x14ac:dyDescent="0.2">
      <c r="A8" s="10" t="s">
        <v>15</v>
      </c>
      <c r="B8" s="17">
        <v>1.5622655663916001</v>
      </c>
      <c r="C8" s="17">
        <v>1.6091104955370901</v>
      </c>
      <c r="D8" s="17">
        <v>1.65207936939386</v>
      </c>
      <c r="E8" s="17">
        <v>1.74206549118388</v>
      </c>
      <c r="F8" s="17">
        <v>1.71674253920081</v>
      </c>
      <c r="G8" s="17">
        <v>1.73848597141345</v>
      </c>
      <c r="H8" s="17">
        <v>1.7643187911284399</v>
      </c>
      <c r="I8" s="17">
        <v>1.84846519671422</v>
      </c>
      <c r="J8" s="17">
        <v>1.76833054693098</v>
      </c>
    </row>
    <row r="9" spans="1:10" x14ac:dyDescent="0.2">
      <c r="A9" s="10" t="s">
        <v>16</v>
      </c>
      <c r="B9" s="17">
        <v>1.16576086956522</v>
      </c>
      <c r="C9" s="17">
        <v>1.20781527531083</v>
      </c>
      <c r="D9" s="17">
        <v>1.1870503597122299</v>
      </c>
      <c r="E9" s="17">
        <v>1.22676579925651</v>
      </c>
      <c r="F9" s="17">
        <v>1.19633225458468</v>
      </c>
      <c r="G9" s="17">
        <v>1.2551487414187601</v>
      </c>
      <c r="H9" s="17">
        <v>1.2342519685039399</v>
      </c>
      <c r="I9" s="17">
        <v>1.2886216466235001</v>
      </c>
      <c r="J9" s="17">
        <v>1.1901012373453299</v>
      </c>
    </row>
    <row r="10" spans="1:10" x14ac:dyDescent="0.2">
      <c r="A10" s="12" t="s">
        <v>17</v>
      </c>
      <c r="B10" s="19">
        <v>1.3134328358209</v>
      </c>
      <c r="C10" s="19">
        <v>1.14388489208633</v>
      </c>
      <c r="D10" s="19">
        <v>1.2105263157894699</v>
      </c>
      <c r="E10" s="19">
        <v>1.3148688046647199</v>
      </c>
      <c r="F10" s="19">
        <v>1.35849056603774</v>
      </c>
      <c r="G10" s="19">
        <v>1.23404255319149</v>
      </c>
      <c r="H10" s="19">
        <v>1.1656804733727799</v>
      </c>
      <c r="I10" s="19">
        <v>1.1775456919060101</v>
      </c>
      <c r="J10" s="19">
        <v>1.20797720797721</v>
      </c>
    </row>
    <row r="11" spans="1:10" x14ac:dyDescent="0.2">
      <c r="A11" s="9" t="s">
        <v>18</v>
      </c>
      <c r="B11" s="18">
        <v>1.92373646209386</v>
      </c>
      <c r="C11" s="18">
        <v>1.97272985129057</v>
      </c>
      <c r="D11" s="18">
        <v>2.0754401837288601</v>
      </c>
      <c r="E11" s="18">
        <v>2.1720347477447399</v>
      </c>
      <c r="F11" s="18">
        <v>2.1443906917617102</v>
      </c>
      <c r="G11" s="18">
        <v>2.09958506224066</v>
      </c>
      <c r="H11" s="18">
        <v>2.1487103905674299</v>
      </c>
      <c r="I11" s="18">
        <v>2.2118406583661501</v>
      </c>
      <c r="J11" s="18">
        <v>2.1020915303375398</v>
      </c>
    </row>
    <row r="12" spans="1:10" x14ac:dyDescent="0.2">
      <c r="A12" s="10" t="s">
        <v>15</v>
      </c>
      <c r="B12" s="17">
        <v>1.70660670307313</v>
      </c>
      <c r="C12" s="17">
        <v>1.7336293486226699</v>
      </c>
      <c r="D12" s="17">
        <v>1.8151588333642901</v>
      </c>
      <c r="E12" s="17">
        <v>1.8928546136959099</v>
      </c>
      <c r="F12" s="17">
        <v>1.86534290628973</v>
      </c>
      <c r="G12" s="17">
        <v>1.83632213889795</v>
      </c>
      <c r="H12" s="17">
        <v>1.88480924317618</v>
      </c>
      <c r="I12" s="17">
        <v>1.94694653642532</v>
      </c>
      <c r="J12" s="17">
        <v>1.84528715475669</v>
      </c>
    </row>
    <row r="13" spans="1:10" x14ac:dyDescent="0.2">
      <c r="A13" s="10" t="s">
        <v>16</v>
      </c>
      <c r="B13" s="17">
        <v>1.14729950900164</v>
      </c>
      <c r="C13" s="17">
        <v>1.1369491525423701</v>
      </c>
      <c r="D13" s="17">
        <v>1.1496769562096201</v>
      </c>
      <c r="E13" s="17">
        <v>1.1759579016609101</v>
      </c>
      <c r="F13" s="17">
        <v>1.15645077270359</v>
      </c>
      <c r="G13" s="17">
        <v>1.1459162402880401</v>
      </c>
      <c r="H13" s="17">
        <v>1.16816874400767</v>
      </c>
      <c r="I13" s="17">
        <v>1.1732590529247899</v>
      </c>
      <c r="J13" s="17">
        <v>1.1313337877755101</v>
      </c>
    </row>
    <row r="14" spans="1:10" x14ac:dyDescent="0.2">
      <c r="A14" s="12" t="s">
        <v>17</v>
      </c>
      <c r="B14" s="19">
        <v>1.2937608318890801</v>
      </c>
      <c r="C14" s="19">
        <v>1.20751404494382</v>
      </c>
      <c r="D14" s="19">
        <v>1.28045574057844</v>
      </c>
      <c r="E14" s="19">
        <v>1.25563480741797</v>
      </c>
      <c r="F14" s="19">
        <v>1.3401665598975001</v>
      </c>
      <c r="G14" s="19">
        <v>1.2678826895565101</v>
      </c>
      <c r="H14" s="19">
        <v>1.2652417659425399</v>
      </c>
      <c r="I14" s="19">
        <v>1.3068493150684899</v>
      </c>
      <c r="J14" s="19">
        <v>1.2737642585551301</v>
      </c>
    </row>
    <row r="15" spans="1:10" x14ac:dyDescent="0.2">
      <c r="A15" s="9" t="s">
        <v>19</v>
      </c>
      <c r="B15" s="18">
        <v>1.8930650908142901</v>
      </c>
      <c r="C15" s="18">
        <v>1.9492201284494299</v>
      </c>
      <c r="D15" s="18">
        <v>2.04649040070588</v>
      </c>
      <c r="E15" s="18">
        <v>2.1441585656906699</v>
      </c>
      <c r="F15" s="18">
        <v>2.1168152944050802</v>
      </c>
      <c r="G15" s="18">
        <v>2.0823408760089999</v>
      </c>
      <c r="H15" s="18">
        <v>2.1260988751299701</v>
      </c>
      <c r="I15" s="18">
        <v>2.1932823692289198</v>
      </c>
      <c r="J15" s="18">
        <v>2.0842171364778102</v>
      </c>
    </row>
    <row r="16" spans="1:10" x14ac:dyDescent="0.2">
      <c r="A16" s="10" t="s">
        <v>15</v>
      </c>
      <c r="B16" s="17">
        <v>1.6853922159855299</v>
      </c>
      <c r="C16" s="17">
        <v>1.71608276069243</v>
      </c>
      <c r="D16" s="17">
        <v>1.79299704420697</v>
      </c>
      <c r="E16" s="17">
        <v>1.8717845783281399</v>
      </c>
      <c r="F16" s="17">
        <v>1.84439040207523</v>
      </c>
      <c r="G16" s="17">
        <v>1.82177521451681</v>
      </c>
      <c r="H16" s="17">
        <v>1.8655708248760501</v>
      </c>
      <c r="I16" s="17">
        <v>1.93077093838201</v>
      </c>
      <c r="J16" s="17">
        <v>1.83226164079823</v>
      </c>
    </row>
    <row r="17" spans="1:10" x14ac:dyDescent="0.2">
      <c r="A17" s="10" t="s">
        <v>16</v>
      </c>
      <c r="B17" s="17">
        <v>1.14867617107943</v>
      </c>
      <c r="C17" s="17">
        <v>1.14448213929355</v>
      </c>
      <c r="D17" s="17">
        <v>1.1532835108920301</v>
      </c>
      <c r="E17" s="17">
        <v>1.18137113103847</v>
      </c>
      <c r="F17" s="17">
        <v>1.1615694465164901</v>
      </c>
      <c r="G17" s="17">
        <v>1.16088788075178</v>
      </c>
      <c r="H17" s="17">
        <v>1.1784856731230999</v>
      </c>
      <c r="I17" s="17">
        <v>1.1923076923076901</v>
      </c>
      <c r="J17" s="17">
        <v>1.1410232206909601</v>
      </c>
    </row>
    <row r="18" spans="1:10" x14ac:dyDescent="0.2">
      <c r="A18" s="12" t="s">
        <v>17</v>
      </c>
      <c r="B18" s="19">
        <v>1.29307631785995</v>
      </c>
      <c r="C18" s="19">
        <v>1.2028481012658201</v>
      </c>
      <c r="D18" s="19">
        <v>1.2736423841059601</v>
      </c>
      <c r="E18" s="19">
        <v>1.26044352759154</v>
      </c>
      <c r="F18" s="19">
        <v>1.34025374855825</v>
      </c>
      <c r="G18" s="19">
        <v>1.2631746031746001</v>
      </c>
      <c r="H18" s="19">
        <v>1.2536388974914801</v>
      </c>
      <c r="I18" s="19">
        <v>1.29123867069486</v>
      </c>
      <c r="J18" s="19">
        <v>1.2663795755152301</v>
      </c>
    </row>
    <row r="20" spans="1:10" x14ac:dyDescent="0.2">
      <c r="A20" s="13" t="s">
        <v>20</v>
      </c>
    </row>
    <row r="21" spans="1:10" x14ac:dyDescent="0.2">
      <c r="A21" s="13" t="s">
        <v>38</v>
      </c>
    </row>
    <row r="22" spans="1:10" x14ac:dyDescent="0.2">
      <c r="A22" s="13" t="s">
        <v>24</v>
      </c>
    </row>
    <row r="23" spans="1:10" x14ac:dyDescent="0.2">
      <c r="A23" s="13"/>
    </row>
    <row r="24" spans="1:10" x14ac:dyDescent="0.2">
      <c r="A24" s="13" t="s">
        <v>141</v>
      </c>
    </row>
    <row r="25" spans="1:10" x14ac:dyDescent="0.2">
      <c r="A25" s="13" t="s">
        <v>276</v>
      </c>
    </row>
  </sheetData>
  <mergeCells count="1">
    <mergeCell ref="B6:J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Cover page</vt:lpstr>
      <vt:lpstr>README</vt:lpstr>
      <vt:lpstr>Data notes</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'Cover page'!Print_Area</vt:lpstr>
      <vt:lpstr>README!Print_Area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2023-05-16T02:47:47Z</dcterms:created>
  <dcterms:modified xsi:type="dcterms:W3CDTF">2023-05-16T02:48:08Z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2023-05-16T02:48:07Z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3ceff150-38f4-42e1-abd1-ebe51c383c83</vt:lpwstr>
  </property>
  <property fmtid="{D5CDD505-2E9C-101B-9397-08002B2CF9AE}" pid="8" name="MSIP_Label_5b083577-197b-450c-831d-654cf3f56dc2_ContentBits">
    <vt:lpwstr>0</vt:lpwstr>
  </property>
</Properties>
</file>